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5m. balansas\"/>
    </mc:Choice>
  </mc:AlternateContent>
  <bookViews>
    <workbookView xWindow="120" yWindow="45" windowWidth="18975" windowHeight="12975"/>
  </bookViews>
  <sheets>
    <sheet name="FINANSINĖS BŪKLĖS ATASKAITA" sheetId="1" r:id="rId1"/>
    <sheet name="VEIKLOS REZULTATŲ ATASKAITA" sheetId="2" r:id="rId2"/>
    <sheet name="FINANSAVIMO SUMOS" sheetId="5" r:id="rId3"/>
  </sheets>
  <calcPr calcId="152511"/>
</workbook>
</file>

<file path=xl/calcChain.xml><?xml version="1.0" encoding="utf-8"?>
<calcChain xmlns="http://schemas.openxmlformats.org/spreadsheetml/2006/main">
  <c r="E72" i="1" l="1"/>
  <c r="F72" i="1"/>
  <c r="F66" i="1" s="1"/>
  <c r="F87" i="1"/>
  <c r="F81" i="1" s="1"/>
  <c r="F62" i="1"/>
  <c r="F56" i="1"/>
  <c r="F44" i="1"/>
  <c r="F37" i="1"/>
  <c r="F22" i="1"/>
  <c r="F17" i="1"/>
  <c r="F16" i="1"/>
  <c r="C12" i="5"/>
  <c r="C18" i="5"/>
  <c r="H57" i="2"/>
  <c r="H48" i="2"/>
  <c r="H44" i="2"/>
  <c r="H30" i="2" s="1"/>
  <c r="H27" i="2"/>
  <c r="H24" i="2"/>
  <c r="H21" i="2"/>
  <c r="H20" i="2" s="1"/>
  <c r="H15" i="2"/>
  <c r="F61" i="1" l="1"/>
  <c r="C21" i="5"/>
  <c r="F92" i="1"/>
  <c r="F36" i="1"/>
  <c r="F54" i="1" s="1"/>
  <c r="H14" i="2"/>
  <c r="H47" i="2" s="1"/>
  <c r="M14" i="5"/>
  <c r="M13" i="5"/>
  <c r="M20" i="5"/>
  <c r="M19" i="5"/>
  <c r="L18" i="5"/>
  <c r="K18" i="5"/>
  <c r="J18" i="5"/>
  <c r="I18" i="5"/>
  <c r="H18" i="5"/>
  <c r="G18" i="5"/>
  <c r="F18" i="5"/>
  <c r="E18" i="5"/>
  <c r="D18" i="5"/>
  <c r="L12" i="5"/>
  <c r="L21" i="5" s="1"/>
  <c r="K12" i="5"/>
  <c r="J12" i="5"/>
  <c r="J21" i="5" s="1"/>
  <c r="I12" i="5"/>
  <c r="H12" i="5"/>
  <c r="H21" i="5" s="1"/>
  <c r="G12" i="5"/>
  <c r="G21" i="5" s="1"/>
  <c r="F12" i="5"/>
  <c r="F21" i="5" s="1"/>
  <c r="E12" i="5"/>
  <c r="D12" i="5"/>
  <c r="G48" i="2"/>
  <c r="G44" i="2"/>
  <c r="G30" i="2" s="1"/>
  <c r="G21" i="2"/>
  <c r="G20" i="2" s="1"/>
  <c r="G24" i="2"/>
  <c r="E17" i="1"/>
  <c r="G27" i="2"/>
  <c r="E87" i="1"/>
  <c r="E81" i="1" s="1"/>
  <c r="E56" i="1"/>
  <c r="E62" i="1"/>
  <c r="E66" i="1"/>
  <c r="G15" i="2"/>
  <c r="E22" i="1"/>
  <c r="E44" i="1"/>
  <c r="E37" i="1"/>
  <c r="E61" i="1" l="1"/>
  <c r="E92" i="1" s="1"/>
  <c r="E21" i="5"/>
  <c r="K21" i="5"/>
  <c r="M18" i="5"/>
  <c r="I21" i="5"/>
  <c r="M12" i="5"/>
  <c r="D21" i="5"/>
  <c r="E36" i="1"/>
  <c r="E16" i="1"/>
  <c r="G14" i="2"/>
  <c r="G47" i="2" s="1"/>
  <c r="G55" i="2" s="1"/>
  <c r="M21" i="5" l="1"/>
  <c r="G57" i="2"/>
  <c r="E54" i="1"/>
  <c r="F83" i="1"/>
  <c r="E83" i="1"/>
</calcChain>
</file>

<file path=xl/sharedStrings.xml><?xml version="1.0" encoding="utf-8"?>
<sst xmlns="http://schemas.openxmlformats.org/spreadsheetml/2006/main" count="325" uniqueCount="257">
  <si>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</si>
  <si>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</si>
  <si>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</si>
  <si>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</si>
  <si>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</si>
  <si>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</si>
  <si>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</si>
  <si>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</si>
  <si>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</si>
  <si>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</si>
  <si>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</si>
  <si>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</si>
  <si>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</si>
  <si>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</si>
  <si>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</si>
  <si>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</si>
  <si>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</si>
  <si>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</si>
  <si>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</si>
  <si>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</si>
  <si>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</si>
  <si>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</si>
  <si>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</si>
  <si>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</si>
  <si>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</si>
  <si>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</si>
  <si>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</si>
  <si>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</si>
  <si>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</si>
  <si>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</si>
  <si>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</si>
  <si>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</si>
  <si>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</si>
  <si>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</si>
  <si>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</si>
  <si>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</si>
  <si>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</si>
  <si>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</si>
  <si>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</si>
  <si>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</si>
  <si>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</si>
  <si>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</si>
  <si>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</si>
  <si>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</si>
  <si>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</si>
  <si>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</si>
  <si>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</si>
  <si>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</si>
  <si>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</si>
  <si>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</si>
  <si>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</si>
  <si>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</si>
  <si>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</si>
  <si>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</si>
  <si>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</si>
  <si>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</si>
  <si>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</si>
  <si>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</si>
  <si>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</si>
  <si>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</si>
  <si>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</si>
  <si>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</si>
  <si>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</si>
  <si>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</si>
  <si>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</si>
  <si>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</si>
  <si>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</si>
  <si>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</si>
  <si>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</si>
  <si>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</si>
  <si>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</si>
  <si>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</si>
  <si>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</si>
  <si>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</si>
  <si>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</si>
  <si>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</si>
  <si>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</si>
  <si>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</si>
  <si>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</si>
  <si>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</si>
  <si>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</si>
  <si>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</si>
  <si>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</si>
  <si>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</si>
  <si>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</si>
  <si>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</si>
  <si>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</si>
  <si>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</si>
  <si>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</si>
  <si>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</si>
  <si>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</si>
  <si>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</si>
  <si>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</si>
  <si>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</si>
  <si>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</si>
  <si>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</si>
  <si>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</si>
  <si>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</si>
  <si>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</si>
  <si>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</si>
  <si>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</si>
  <si>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</si>
  <si>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</si>
  <si>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</si>
  <si>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</si>
  <si>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</si>
  <si>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</si>
  <si>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</si>
  <si>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</si>
  <si>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</si>
  <si>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</si>
  <si>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</si>
  <si>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</si>
  <si>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</si>
  <si>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</si>
  <si>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</si>
  <si>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</si>
  <si>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</si>
  <si>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(viešojo sektoriaus subjekto, parengusio finansinės būklės ataskaitą (konsoliduotąją finansinės būklės ataskaitą), kodas, adresas)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</si>
  <si>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</si>
  <si>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</si>
  <si>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</si>
  <si>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charset val="186"/>
      </rPr>
      <t/>
    </r>
  </si>
  <si>
    <t>Grąžintinos finansavimo sumos</t>
  </si>
  <si>
    <t>Kitos mokėtinos sumos biudžetui</t>
  </si>
  <si>
    <t>3-iojo VSAFAS „Veiklos rezultatų ataskaita“</t>
  </si>
  <si>
    <t>BĮ Palangos miesto rinkliavų centras</t>
  </si>
  <si>
    <t>(viešojo sektoriaus subjekto arba viešojo sektoriaus subjektų grupės pavadinimas)</t>
  </si>
  <si>
    <t>302290562, Gintaro g. 33A, Palanga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</si>
  <si>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</si>
  <si>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</si>
  <si>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</si>
  <si>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</si>
  <si>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</si>
  <si>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</si>
  <si>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</si>
  <si>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</si>
  <si>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</si>
  <si>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</si>
  <si>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</si>
  <si>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</si>
  <si>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</si>
  <si>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</si>
  <si>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</si>
  <si>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</si>
  <si>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</si>
  <si>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</si>
  <si>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</si>
  <si>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</si>
  <si>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</si>
  <si>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</si>
  <si>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</si>
  <si>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</si>
  <si>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</si>
  <si>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</si>
  <si>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</si>
  <si>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</si>
  <si>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</si>
  <si>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</si>
  <si>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</si>
  <si>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</si>
  <si>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</si>
  <si>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</si>
  <si>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</si>
  <si>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</si>
  <si>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</si>
  <si>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</si>
  <si>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</si>
  <si>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</si>
  <si>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</si>
  <si>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</si>
  <si>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</si>
  <si>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</si>
  <si>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</si>
  <si>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</si>
  <si>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</si>
  <si>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</si>
  <si>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</si>
  <si>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</si>
  <si>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</si>
  <si>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</si>
  <si>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</si>
  <si>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</si>
  <si>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</si>
  <si>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</si>
  <si>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</si>
  <si>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</si>
  <si>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</si>
  <si>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</si>
  <si>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</si>
  <si>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(viešojo sektoriaus subjekto, parengusio veiklos rezultatų ataskaitą arba konsoliduotąją veiklos rezultatų ataskaitą,  kodas, adresas)</t>
  </si>
  <si>
    <t>1.</t>
  </si>
  <si>
    <t>2.</t>
  </si>
  <si>
    <t>3.</t>
  </si>
  <si>
    <t>4.</t>
  </si>
  <si>
    <t>5.</t>
  </si>
  <si>
    <t xml:space="preserve">                                     20-ojo VSAFAS „Finansavimo sumos“</t>
  </si>
  <si>
    <t xml:space="preserve">                                      4 priedas</t>
  </si>
  <si>
    <t>FINANSAVIMO SUMOS PAGAL ŠALTINĮ, TIKSLINĘ PASKIRTĮ IR JŲ POKYČIAI PER ATASKAITINĮ LAIKOTARPĮ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</si>
  <si>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</si>
  <si>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</si>
  <si>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</si>
  <si>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</si>
  <si>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</si>
  <si>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</si>
  <si>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</si>
  <si>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</si>
  <si>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</si>
  <si>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</si>
  <si>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</si>
  <si>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</si>
  <si>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</si>
  <si>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</si>
  <si>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</si>
  <si>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</si>
  <si>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</si>
  <si>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</si>
  <si>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</si>
  <si>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</si>
  <si>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</si>
  <si>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</si>
  <si>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</si>
  <si>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</si>
  <si>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</si>
  <si>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</si>
  <si>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</si>
  <si>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</si>
  <si>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t>Su darbo santykiais susiję įsipareigojimai</t>
  </si>
  <si>
    <t>II. 12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</si>
  <si>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</si>
  <si>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III.2</t>
  </si>
  <si>
    <t xml:space="preserve"> III.3</t>
  </si>
  <si>
    <t>III.6</t>
  </si>
  <si>
    <t>Gautinos trumpalaikės finansinės sumos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</si>
  <si>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</si>
  <si>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</si>
  <si>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</si>
  <si>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</si>
  <si>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</si>
  <si>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</si>
  <si>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</si>
  <si>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</si>
  <si>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</si>
  <si>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</si>
  <si>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</si>
  <si>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</si>
  <si>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</si>
  <si>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</si>
  <si>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Ganyklų g. 34 Palanga;  302290562</t>
  </si>
  <si>
    <t>PAGAL 2015 M.  kovo 31 D. DUOMENIS</t>
  </si>
  <si>
    <t>2015 m. balandžio 22 d. Nr.  (3.2)-1.1</t>
  </si>
  <si>
    <t>Pateikimo valiuta ir tikslumas: eurais</t>
  </si>
  <si>
    <t>PAGAL 2015 m. kovo 31 d. DUOMENIS</t>
  </si>
  <si>
    <t>2015.04.22  Nr.(3.2)-1.2</t>
  </si>
  <si>
    <t>L. e. direktoriaus pareigas</t>
  </si>
  <si>
    <t>Ričardas Pocius</t>
  </si>
  <si>
    <r>
      <t>(teisės aktais įpareigoto pasirašyti asmens</t>
    </r>
    <r>
      <rPr>
        <b/>
        <sz val="8"/>
        <rFont val="Times New Roman"/>
        <family val="1"/>
        <charset val="186"/>
      </rPr>
      <t xml:space="preserve"> </t>
    </r>
    <r>
      <rPr>
        <sz val="8"/>
        <rFont val="Times New Roman"/>
        <family val="1"/>
        <charset val="186"/>
      </rPr>
      <t>pareigų pavadinimas)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</si>
</sst>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</font>
    <font>
      <sz val="11"/>
      <name val="TimesNewRoman,Bold"/>
    </font>
    <font>
      <sz val="11"/>
      <name val="Arial"/>
    </font>
    <font>
      <b/>
      <sz val="11"/>
      <name val="TimesNewRoman,Bold"/>
    </font>
    <font>
      <b/>
      <sz val="11"/>
      <name val="Arial"/>
    </font>
    <font>
      <sz val="10"/>
      <name val="TimesNewRoman,Bold"/>
    </font>
    <font>
      <sz val="9"/>
      <name val="TimesNewRoman,Bold"/>
    </font>
    <font>
      <i/>
      <sz val="9"/>
      <name val="TimesNewRoman,Bold"/>
    </font>
    <font>
      <b/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Times"/>
      <family val="1"/>
      <charset val="186"/>
    </font>
    <font>
      <sz val="11"/>
      <color theme="1"/>
      <name val="Times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25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1" fontId="12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25" fillId="2" borderId="1" xfId="1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horizontal="right" vertical="center" wrapText="1"/>
    </xf>
    <xf numFmtId="2" fontId="28" fillId="0" borderId="1" xfId="0" applyNumberFormat="1" applyFont="1" applyBorder="1" applyAlignment="1">
      <alignment horizontal="right" vertical="center" wrapText="1"/>
    </xf>
    <xf numFmtId="2" fontId="26" fillId="0" borderId="1" xfId="0" applyNumberFormat="1" applyFont="1" applyBorder="1" applyAlignment="1">
      <alignment horizontal="right"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2" fillId="2" borderId="1" xfId="1" applyNumberFormat="1" applyFont="1" applyFill="1" applyBorder="1" applyAlignment="1">
      <alignment vertical="center" wrapText="1"/>
    </xf>
    <xf numFmtId="2" fontId="5" fillId="2" borderId="1" xfId="1" applyNumberFormat="1" applyFont="1" applyFill="1" applyBorder="1" applyAlignment="1">
      <alignment vertical="center" wrapText="1"/>
    </xf>
    <xf numFmtId="2" fontId="4" fillId="2" borderId="5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25" fillId="0" borderId="1" xfId="0" applyNumberFormat="1" applyFont="1" applyBorder="1" applyAlignment="1">
      <alignment vertical="center"/>
    </xf>
    <xf numFmtId="0" fontId="12" fillId="2" borderId="0" xfId="1" applyFont="1" applyFill="1" applyAlignment="1">
      <alignment horizontal="center" vertical="center" wrapText="1"/>
    </xf>
    <xf numFmtId="0" fontId="1" fillId="2" borderId="11" xfId="1" applyFill="1" applyBorder="1" applyAlignment="1">
      <alignment vertical="center" wrapText="1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31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" fillId="2" borderId="0" xfId="1" applyFill="1" applyAlignment="1">
      <alignment vertical="center" wrapText="1"/>
    </xf>
    <xf numFmtId="0" fontId="1" fillId="0" borderId="0" xfId="1" applyAlignment="1">
      <alignment vertical="center"/>
    </xf>
    <xf numFmtId="0" fontId="4" fillId="2" borderId="0" xfId="1" applyFont="1" applyFill="1" applyAlignment="1">
      <alignment vertical="center" wrapText="1"/>
    </xf>
    <xf numFmtId="0" fontId="12" fillId="0" borderId="0" xfId="1" applyFont="1" applyFill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0" fontId="1" fillId="0" borderId="0" xfId="1" applyFill="1" applyAlignment="1">
      <alignment vertical="center" wrapText="1"/>
    </xf>
    <xf numFmtId="0" fontId="10" fillId="0" borderId="0" xfId="1" applyFont="1" applyAlignment="1">
      <alignment horizontal="center"/>
    </xf>
    <xf numFmtId="0" fontId="11" fillId="0" borderId="0" xfId="1" applyFont="1" applyAlignment="1"/>
    <xf numFmtId="0" fontId="32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29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9" fillId="2" borderId="0" xfId="1" applyFont="1" applyFill="1" applyAlignment="1">
      <alignment vertical="center" wrapText="1"/>
    </xf>
    <xf numFmtId="0" fontId="30" fillId="0" borderId="11" xfId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33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8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workbookViewId="0">
      <selection activeCell="J51" sqref="J51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126" customWidth="1"/>
  </cols>
  <sheetData>
    <row r="1" spans="1:8">
      <c r="A1" s="1"/>
      <c r="B1" s="1"/>
      <c r="C1" s="1"/>
      <c r="D1" s="134" t="s">
        <v>26</v>
      </c>
      <c r="E1" s="135"/>
      <c r="F1" s="135"/>
      <c r="G1" s="1"/>
      <c r="H1" s="1"/>
    </row>
    <row r="2" spans="1:8">
      <c r="A2" s="1"/>
      <c r="B2" s="1"/>
      <c r="C2" s="1"/>
      <c r="D2" s="136" t="s">
        <v>0</v>
      </c>
      <c r="E2" s="137"/>
      <c r="F2" s="137"/>
      <c r="G2" s="1"/>
      <c r="H2" s="1"/>
    </row>
    <row r="3" spans="1:8">
      <c r="A3" s="144"/>
      <c r="B3" s="144"/>
      <c r="C3" s="144"/>
      <c r="D3" s="144"/>
      <c r="E3" s="144"/>
      <c r="F3" s="144"/>
      <c r="G3" s="1"/>
      <c r="H3" s="1"/>
    </row>
    <row r="4" spans="1:8" ht="12.75" customHeight="1">
      <c r="A4" s="138" t="s">
        <v>119</v>
      </c>
      <c r="B4" s="139"/>
      <c r="C4" s="139"/>
      <c r="D4" s="139"/>
      <c r="E4" s="140"/>
      <c r="F4" s="140"/>
      <c r="G4" s="1"/>
      <c r="H4" s="1"/>
    </row>
    <row r="5" spans="1:8">
      <c r="A5" s="141" t="s">
        <v>27</v>
      </c>
      <c r="B5" s="142"/>
      <c r="C5" s="142"/>
      <c r="D5" s="142"/>
      <c r="E5" s="143"/>
      <c r="F5" s="143"/>
      <c r="G5" s="1"/>
      <c r="H5" s="1"/>
    </row>
    <row r="6" spans="1:8">
      <c r="A6" s="149" t="s">
        <v>248</v>
      </c>
      <c r="B6" s="150"/>
      <c r="C6" s="150"/>
      <c r="D6" s="150"/>
      <c r="E6" s="150"/>
      <c r="F6" s="150"/>
      <c r="G6" s="150"/>
      <c r="H6" s="150"/>
    </row>
    <row r="7" spans="1:8">
      <c r="A7" s="146" t="s">
        <v>118</v>
      </c>
      <c r="B7" s="147"/>
      <c r="C7" s="147"/>
      <c r="D7" s="147"/>
      <c r="E7" s="148"/>
      <c r="F7" s="148"/>
      <c r="G7" s="1"/>
      <c r="H7" s="1"/>
    </row>
    <row r="8" spans="1:8" ht="6" customHeight="1">
      <c r="A8" s="148"/>
      <c r="B8" s="148"/>
      <c r="C8" s="148"/>
      <c r="D8" s="148"/>
      <c r="E8" s="148"/>
      <c r="F8" s="148"/>
      <c r="G8" s="1"/>
      <c r="H8" s="1"/>
    </row>
    <row r="9" spans="1:8" ht="10.5" customHeight="1">
      <c r="A9" s="145"/>
      <c r="B9" s="143"/>
      <c r="C9" s="143"/>
      <c r="D9" s="143"/>
      <c r="E9" s="1"/>
      <c r="F9" s="121"/>
      <c r="G9" s="1"/>
      <c r="H9" s="1"/>
    </row>
    <row r="10" spans="1:8">
      <c r="A10" s="155" t="s">
        <v>28</v>
      </c>
      <c r="B10" s="139"/>
      <c r="C10" s="139"/>
      <c r="D10" s="139"/>
      <c r="E10" s="140"/>
      <c r="F10" s="140"/>
      <c r="G10" s="1"/>
      <c r="H10" s="1"/>
    </row>
    <row r="11" spans="1:8">
      <c r="A11" s="155" t="s">
        <v>249</v>
      </c>
      <c r="B11" s="139"/>
      <c r="C11" s="139"/>
      <c r="D11" s="139"/>
      <c r="E11" s="140"/>
      <c r="F11" s="140"/>
      <c r="G11" s="1"/>
      <c r="H11" s="1"/>
    </row>
    <row r="12" spans="1:8">
      <c r="A12" s="141" t="s">
        <v>250</v>
      </c>
      <c r="B12" s="142"/>
      <c r="C12" s="142"/>
      <c r="D12" s="142"/>
      <c r="E12" s="143"/>
      <c r="F12" s="143"/>
      <c r="G12" s="1"/>
      <c r="H12" s="1"/>
    </row>
    <row r="13" spans="1:8" ht="9.75" customHeight="1">
      <c r="A13" s="153" t="s">
        <v>1</v>
      </c>
      <c r="B13" s="153"/>
      <c r="C13" s="153"/>
      <c r="D13" s="153"/>
      <c r="E13" s="156"/>
      <c r="F13" s="156"/>
      <c r="G13" s="1"/>
      <c r="H13" s="1"/>
    </row>
    <row r="14" spans="1:8" ht="10.5" customHeight="1">
      <c r="A14" s="8"/>
      <c r="B14" s="9"/>
      <c r="C14" s="9"/>
      <c r="D14" s="157" t="s">
        <v>251</v>
      </c>
      <c r="E14" s="158"/>
      <c r="F14" s="158"/>
    </row>
    <row r="15" spans="1:8" ht="63.75" customHeight="1">
      <c r="A15" s="3" t="s">
        <v>2</v>
      </c>
      <c r="B15" s="163" t="s">
        <v>3</v>
      </c>
      <c r="C15" s="164"/>
      <c r="D15" s="68" t="s">
        <v>4</v>
      </c>
      <c r="E15" s="69" t="s">
        <v>29</v>
      </c>
      <c r="F15" s="122" t="s">
        <v>30</v>
      </c>
    </row>
    <row r="16" spans="1:8">
      <c r="A16" s="2" t="s">
        <v>5</v>
      </c>
      <c r="B16" s="11" t="s">
        <v>31</v>
      </c>
      <c r="C16" s="24"/>
      <c r="D16" s="5"/>
      <c r="E16" s="98">
        <f>SUM(E17+E22)</f>
        <v>147898.88</v>
      </c>
      <c r="F16" s="98">
        <f>SUM(F17+F22)</f>
        <v>152118.38999999998</v>
      </c>
    </row>
    <row r="17" spans="1:6">
      <c r="A17" s="23" t="s">
        <v>6</v>
      </c>
      <c r="B17" s="27" t="s">
        <v>32</v>
      </c>
      <c r="C17" s="13"/>
      <c r="D17" s="19">
        <v>1</v>
      </c>
      <c r="E17" s="115">
        <f>SUM(E18:E21)</f>
        <v>2454.9499999999998</v>
      </c>
      <c r="F17" s="115">
        <f>SUM(F18:F21)</f>
        <v>2783.55</v>
      </c>
    </row>
    <row r="18" spans="1:6">
      <c r="A18" s="19" t="s">
        <v>33</v>
      </c>
      <c r="B18" s="7"/>
      <c r="C18" s="37" t="s">
        <v>34</v>
      </c>
      <c r="D18" s="58"/>
      <c r="E18" s="12"/>
      <c r="F18" s="12"/>
    </row>
    <row r="19" spans="1:6">
      <c r="A19" s="19" t="s">
        <v>35</v>
      </c>
      <c r="B19" s="7"/>
      <c r="C19" s="37" t="s">
        <v>36</v>
      </c>
      <c r="D19" s="59"/>
      <c r="E19" s="12">
        <v>2454.9499999999998</v>
      </c>
      <c r="F19" s="12">
        <v>2783.55</v>
      </c>
    </row>
    <row r="20" spans="1:6">
      <c r="A20" s="19" t="s">
        <v>37</v>
      </c>
      <c r="B20" s="7"/>
      <c r="C20" s="37" t="s">
        <v>38</v>
      </c>
      <c r="D20" s="59"/>
      <c r="E20" s="12"/>
      <c r="F20" s="12"/>
    </row>
    <row r="21" spans="1:6">
      <c r="A21" s="19" t="s">
        <v>39</v>
      </c>
      <c r="B21" s="7"/>
      <c r="C21" s="37" t="s">
        <v>40</v>
      </c>
      <c r="D21" s="23"/>
      <c r="E21" s="12"/>
      <c r="F21" s="12"/>
    </row>
    <row r="22" spans="1:6">
      <c r="A22" s="23" t="s">
        <v>9</v>
      </c>
      <c r="B22" s="16" t="s">
        <v>41</v>
      </c>
      <c r="C22" s="17"/>
      <c r="D22" s="23">
        <v>2</v>
      </c>
      <c r="E22" s="98">
        <f>SUM(E23:E32)</f>
        <v>145443.93</v>
      </c>
      <c r="F22" s="98">
        <f>SUM(F23:F32)</f>
        <v>149334.84</v>
      </c>
    </row>
    <row r="23" spans="1:6">
      <c r="A23" s="19" t="s">
        <v>10</v>
      </c>
      <c r="B23" s="7"/>
      <c r="C23" s="37" t="s">
        <v>42</v>
      </c>
      <c r="D23" s="59"/>
      <c r="E23" s="12"/>
      <c r="F23" s="12"/>
    </row>
    <row r="24" spans="1:6">
      <c r="A24" s="19" t="s">
        <v>11</v>
      </c>
      <c r="B24" s="7"/>
      <c r="C24" s="37" t="s">
        <v>43</v>
      </c>
      <c r="D24" s="59"/>
      <c r="E24" s="12"/>
      <c r="F24" s="12"/>
    </row>
    <row r="25" spans="1:6">
      <c r="A25" s="19" t="s">
        <v>44</v>
      </c>
      <c r="B25" s="7"/>
      <c r="C25" s="37" t="s">
        <v>45</v>
      </c>
      <c r="D25" s="59"/>
      <c r="E25" s="112">
        <v>48674.6</v>
      </c>
      <c r="F25" s="112">
        <v>48988.1</v>
      </c>
    </row>
    <row r="26" spans="1:6">
      <c r="A26" s="19" t="s">
        <v>12</v>
      </c>
      <c r="B26" s="7"/>
      <c r="C26" s="37" t="s">
        <v>46</v>
      </c>
      <c r="D26" s="59"/>
      <c r="E26" s="12"/>
      <c r="F26" s="12"/>
    </row>
    <row r="27" spans="1:6">
      <c r="A27" s="19" t="s">
        <v>47</v>
      </c>
      <c r="B27" s="7"/>
      <c r="C27" s="37" t="s">
        <v>48</v>
      </c>
      <c r="D27" s="59"/>
      <c r="E27" s="12"/>
      <c r="F27" s="12"/>
    </row>
    <row r="28" spans="1:6">
      <c r="A28" s="19" t="s">
        <v>49</v>
      </c>
      <c r="B28" s="7"/>
      <c r="C28" s="37" t="s">
        <v>50</v>
      </c>
      <c r="D28" s="59"/>
      <c r="E28" s="112">
        <v>0</v>
      </c>
      <c r="F28" s="112">
        <v>0</v>
      </c>
    </row>
    <row r="29" spans="1:6">
      <c r="A29" s="19" t="s">
        <v>51</v>
      </c>
      <c r="B29" s="7"/>
      <c r="C29" s="37" t="s">
        <v>52</v>
      </c>
      <c r="D29" s="59"/>
      <c r="E29" s="12"/>
      <c r="F29" s="12"/>
    </row>
    <row r="30" spans="1:6">
      <c r="A30" s="19" t="s">
        <v>53</v>
      </c>
      <c r="B30" s="7"/>
      <c r="C30" s="37" t="s">
        <v>54</v>
      </c>
      <c r="D30" s="59"/>
      <c r="E30" s="12">
        <v>1730.09</v>
      </c>
      <c r="F30" s="12">
        <v>1821.66</v>
      </c>
    </row>
    <row r="31" spans="1:6">
      <c r="A31" s="19" t="s">
        <v>55</v>
      </c>
      <c r="B31" s="21"/>
      <c r="C31" s="38" t="s">
        <v>56</v>
      </c>
      <c r="D31" s="59"/>
      <c r="E31" s="112">
        <v>95039.24</v>
      </c>
      <c r="F31" s="12">
        <v>98525.08</v>
      </c>
    </row>
    <row r="32" spans="1:6">
      <c r="A32" s="19" t="s">
        <v>57</v>
      </c>
      <c r="B32" s="7"/>
      <c r="C32" s="37" t="s">
        <v>58</v>
      </c>
      <c r="D32" s="23"/>
      <c r="E32" s="12"/>
      <c r="F32" s="12"/>
    </row>
    <row r="33" spans="1:6">
      <c r="A33" s="23" t="s">
        <v>13</v>
      </c>
      <c r="B33" s="6" t="s">
        <v>59</v>
      </c>
      <c r="C33" s="6"/>
      <c r="D33" s="23"/>
      <c r="E33" s="112">
        <v>0</v>
      </c>
      <c r="F33" s="112">
        <v>0</v>
      </c>
    </row>
    <row r="34" spans="1:6">
      <c r="A34" s="23" t="s">
        <v>18</v>
      </c>
      <c r="B34" s="6" t="s">
        <v>60</v>
      </c>
      <c r="C34" s="6"/>
      <c r="D34" s="65"/>
      <c r="E34" s="112">
        <v>0</v>
      </c>
      <c r="F34" s="112">
        <v>0</v>
      </c>
    </row>
    <row r="35" spans="1:6">
      <c r="A35" s="2" t="s">
        <v>17</v>
      </c>
      <c r="B35" s="11" t="s">
        <v>61</v>
      </c>
      <c r="C35" s="24"/>
      <c r="D35" s="66">
        <v>6</v>
      </c>
      <c r="E35" s="115">
        <v>0</v>
      </c>
      <c r="F35" s="115">
        <v>0</v>
      </c>
    </row>
    <row r="36" spans="1:6">
      <c r="A36" s="3" t="s">
        <v>22</v>
      </c>
      <c r="B36" s="51" t="s">
        <v>62</v>
      </c>
      <c r="C36" s="25"/>
      <c r="D36" s="23"/>
      <c r="E36" s="57">
        <f>SUM(E43+E44+E37+E52)</f>
        <v>646635.69999999995</v>
      </c>
      <c r="F36" s="127">
        <f>SUM(F43+F44+F37+F52)</f>
        <v>212520.84000000003</v>
      </c>
    </row>
    <row r="37" spans="1:6">
      <c r="A37" s="46" t="s">
        <v>6</v>
      </c>
      <c r="B37" s="40" t="s">
        <v>63</v>
      </c>
      <c r="C37" s="43"/>
      <c r="D37" s="23">
        <v>7</v>
      </c>
      <c r="E37" s="115">
        <f>SUM(E38:E41)</f>
        <v>513.61</v>
      </c>
      <c r="F37" s="115">
        <f>SUM(F38:F41)</f>
        <v>78.25</v>
      </c>
    </row>
    <row r="38" spans="1:6">
      <c r="A38" s="14" t="s">
        <v>33</v>
      </c>
      <c r="B38" s="21"/>
      <c r="C38" s="38" t="s">
        <v>64</v>
      </c>
      <c r="D38" s="59"/>
      <c r="E38" s="12"/>
      <c r="F38" s="12"/>
    </row>
    <row r="39" spans="1:6">
      <c r="A39" s="14" t="s">
        <v>35</v>
      </c>
      <c r="B39" s="21"/>
      <c r="C39" s="38" t="s">
        <v>65</v>
      </c>
      <c r="D39" s="59"/>
      <c r="E39" s="112">
        <v>513.61</v>
      </c>
      <c r="F39" s="112">
        <v>78.25</v>
      </c>
    </row>
    <row r="40" spans="1:6">
      <c r="A40" s="14" t="s">
        <v>37</v>
      </c>
      <c r="B40" s="21"/>
      <c r="C40" s="38" t="s">
        <v>66</v>
      </c>
      <c r="D40" s="59"/>
      <c r="E40" s="12"/>
      <c r="F40" s="12"/>
    </row>
    <row r="41" spans="1:6">
      <c r="A41" s="14" t="s">
        <v>39</v>
      </c>
      <c r="B41" s="21"/>
      <c r="C41" s="38" t="s">
        <v>67</v>
      </c>
      <c r="D41" s="59"/>
      <c r="E41" s="12"/>
      <c r="F41" s="12"/>
    </row>
    <row r="42" spans="1:6" ht="15" customHeight="1">
      <c r="A42" s="14" t="s">
        <v>68</v>
      </c>
      <c r="B42" s="21"/>
      <c r="C42" s="39" t="s">
        <v>69</v>
      </c>
      <c r="D42" s="59"/>
      <c r="E42" s="12"/>
      <c r="F42" s="12"/>
    </row>
    <row r="43" spans="1:6">
      <c r="A43" s="46" t="s">
        <v>9</v>
      </c>
      <c r="B43" s="52" t="s">
        <v>70</v>
      </c>
      <c r="C43" s="44"/>
      <c r="D43" s="23">
        <v>4</v>
      </c>
      <c r="E43" s="115">
        <v>1264.97</v>
      </c>
      <c r="F43" s="115">
        <v>1345.91</v>
      </c>
    </row>
    <row r="44" spans="1:6">
      <c r="A44" s="46" t="s">
        <v>13</v>
      </c>
      <c r="B44" s="40" t="s">
        <v>71</v>
      </c>
      <c r="C44" s="43"/>
      <c r="D44" s="23">
        <v>3</v>
      </c>
      <c r="E44" s="115">
        <f>SUM(E46:E50)</f>
        <v>634459.52</v>
      </c>
      <c r="F44" s="115">
        <f>SUM(F46:F50)</f>
        <v>209337.09000000003</v>
      </c>
    </row>
    <row r="45" spans="1:6">
      <c r="A45" s="50" t="s">
        <v>14</v>
      </c>
      <c r="B45" s="43"/>
      <c r="C45" s="113" t="s">
        <v>233</v>
      </c>
      <c r="D45" s="23"/>
      <c r="E45" s="98"/>
      <c r="F45" s="98"/>
    </row>
    <row r="46" spans="1:6">
      <c r="A46" s="50" t="s">
        <v>230</v>
      </c>
      <c r="B46" s="21"/>
      <c r="C46" s="38" t="s">
        <v>72</v>
      </c>
      <c r="D46" s="61"/>
      <c r="E46" s="130"/>
      <c r="F46" s="130">
        <v>422.67</v>
      </c>
    </row>
    <row r="47" spans="1:6">
      <c r="A47" s="14" t="s">
        <v>231</v>
      </c>
      <c r="B47" s="21"/>
      <c r="C47" s="38" t="s">
        <v>73</v>
      </c>
      <c r="D47" s="62"/>
      <c r="E47" s="12">
        <v>13619.94</v>
      </c>
      <c r="F47" s="12">
        <v>13619.94</v>
      </c>
    </row>
    <row r="48" spans="1:6" ht="25.5" customHeight="1">
      <c r="A48" s="14" t="s">
        <v>15</v>
      </c>
      <c r="B48" s="21"/>
      <c r="C48" s="39" t="s">
        <v>74</v>
      </c>
      <c r="D48" s="62"/>
      <c r="E48" s="112"/>
      <c r="F48" s="112">
        <v>7.72</v>
      </c>
    </row>
    <row r="49" spans="1:8">
      <c r="A49" s="14" t="s">
        <v>16</v>
      </c>
      <c r="B49" s="21"/>
      <c r="C49" s="38" t="s">
        <v>75</v>
      </c>
      <c r="D49" s="62"/>
      <c r="E49" s="114">
        <v>3186.78</v>
      </c>
      <c r="F49" s="114">
        <v>5823.06</v>
      </c>
    </row>
    <row r="50" spans="1:8">
      <c r="A50" s="14" t="s">
        <v>232</v>
      </c>
      <c r="B50" s="21"/>
      <c r="C50" s="38" t="s">
        <v>76</v>
      </c>
      <c r="D50" s="23"/>
      <c r="E50" s="112">
        <v>617652.80000000005</v>
      </c>
      <c r="F50" s="112">
        <v>189463.7</v>
      </c>
    </row>
    <row r="51" spans="1:8">
      <c r="A51" s="46" t="s">
        <v>18</v>
      </c>
      <c r="B51" s="4" t="s">
        <v>77</v>
      </c>
      <c r="C51" s="4"/>
      <c r="D51" s="62"/>
      <c r="E51" s="12"/>
      <c r="F51" s="12"/>
    </row>
    <row r="52" spans="1:8">
      <c r="A52" s="46" t="s">
        <v>21</v>
      </c>
      <c r="B52" s="4" t="s">
        <v>78</v>
      </c>
      <c r="C52" s="4"/>
      <c r="D52" s="23">
        <v>5</v>
      </c>
      <c r="E52" s="115">
        <v>10397.6</v>
      </c>
      <c r="F52" s="115">
        <v>1759.59</v>
      </c>
    </row>
    <row r="53" spans="1:8">
      <c r="A53" s="56"/>
      <c r="B53" s="41"/>
      <c r="C53" s="42"/>
      <c r="D53" s="63"/>
      <c r="E53" s="18"/>
      <c r="F53" s="18"/>
    </row>
    <row r="54" spans="1:8">
      <c r="A54" s="23"/>
      <c r="B54" s="11" t="s">
        <v>79</v>
      </c>
      <c r="C54" s="24"/>
      <c r="D54" s="23"/>
      <c r="E54" s="127">
        <f>SUM(E16+E35+E36)</f>
        <v>794534.58</v>
      </c>
      <c r="F54" s="127">
        <f>SUM(F16+F35+F36)</f>
        <v>364639.23</v>
      </c>
    </row>
    <row r="55" spans="1:8">
      <c r="A55" s="19"/>
      <c r="B55" s="7"/>
      <c r="C55" s="20"/>
      <c r="D55" s="64"/>
      <c r="E55" s="12"/>
      <c r="F55" s="12"/>
    </row>
    <row r="56" spans="1:8">
      <c r="A56" s="2" t="s">
        <v>24</v>
      </c>
      <c r="B56" s="11" t="s">
        <v>80</v>
      </c>
      <c r="C56" s="11"/>
      <c r="D56" s="23">
        <v>8</v>
      </c>
      <c r="E56" s="115">
        <f>SUM(E57:E60)</f>
        <v>136093.37</v>
      </c>
      <c r="F56" s="115">
        <f>SUM(F57:F60)</f>
        <v>130677.95</v>
      </c>
    </row>
    <row r="57" spans="1:8">
      <c r="A57" s="23" t="s">
        <v>6</v>
      </c>
      <c r="B57" s="6" t="s">
        <v>81</v>
      </c>
      <c r="C57" s="6"/>
      <c r="D57" s="23"/>
      <c r="E57" s="112"/>
      <c r="F57" s="112"/>
    </row>
    <row r="58" spans="1:8">
      <c r="A58" s="15" t="s">
        <v>9</v>
      </c>
      <c r="B58" s="16" t="s">
        <v>7</v>
      </c>
      <c r="C58" s="17"/>
      <c r="D58" s="15"/>
      <c r="E58" s="129">
        <v>74648.960000000006</v>
      </c>
      <c r="F58" s="129">
        <v>66808.34</v>
      </c>
    </row>
    <row r="59" spans="1:8">
      <c r="A59" s="23" t="s">
        <v>13</v>
      </c>
      <c r="B59" s="159" t="s">
        <v>82</v>
      </c>
      <c r="C59" s="160"/>
      <c r="D59" s="23"/>
      <c r="E59" s="12"/>
      <c r="F59" s="12"/>
    </row>
    <row r="60" spans="1:8">
      <c r="A60" s="23" t="s">
        <v>23</v>
      </c>
      <c r="B60" s="6" t="s">
        <v>8</v>
      </c>
      <c r="C60" s="7"/>
      <c r="D60" s="23"/>
      <c r="E60" s="112">
        <v>61444.41</v>
      </c>
      <c r="F60" s="112">
        <v>63869.61</v>
      </c>
    </row>
    <row r="61" spans="1:8">
      <c r="A61" s="2" t="s">
        <v>83</v>
      </c>
      <c r="B61" s="11" t="s">
        <v>84</v>
      </c>
      <c r="C61" s="24"/>
      <c r="D61" s="23">
        <v>9</v>
      </c>
      <c r="E61" s="98">
        <f>SUM(E62+E66)</f>
        <v>632686.75</v>
      </c>
      <c r="F61" s="98">
        <f>SUM(F62+F66)</f>
        <v>215643.63</v>
      </c>
    </row>
    <row r="62" spans="1:8">
      <c r="A62" s="23" t="s">
        <v>6</v>
      </c>
      <c r="B62" s="27" t="s">
        <v>85</v>
      </c>
      <c r="C62" s="28"/>
      <c r="D62" s="23"/>
      <c r="E62" s="115">
        <f>SUM(E63:E65)</f>
        <v>0</v>
      </c>
      <c r="F62" s="115">
        <f>SUM(F63:F65)</f>
        <v>0</v>
      </c>
    </row>
    <row r="63" spans="1:8">
      <c r="A63" s="19" t="s">
        <v>33</v>
      </c>
      <c r="B63" s="32"/>
      <c r="C63" s="37" t="s">
        <v>86</v>
      </c>
      <c r="D63" s="62"/>
      <c r="E63" s="12"/>
      <c r="F63" s="12"/>
      <c r="G63" s="10"/>
      <c r="H63" s="10"/>
    </row>
    <row r="64" spans="1:8">
      <c r="A64" s="19" t="s">
        <v>35</v>
      </c>
      <c r="B64" s="7"/>
      <c r="C64" s="37" t="s">
        <v>87</v>
      </c>
      <c r="D64" s="23"/>
      <c r="E64" s="12"/>
      <c r="F64" s="12"/>
      <c r="G64" s="10"/>
      <c r="H64" s="10"/>
    </row>
    <row r="65" spans="1:8">
      <c r="A65" s="19" t="s">
        <v>88</v>
      </c>
      <c r="B65" s="7"/>
      <c r="C65" s="37" t="s">
        <v>89</v>
      </c>
      <c r="D65" s="60"/>
      <c r="E65" s="12"/>
      <c r="F65" s="12"/>
      <c r="G65" s="10"/>
      <c r="H65" s="10" t="s">
        <v>90</v>
      </c>
    </row>
    <row r="66" spans="1:8">
      <c r="A66" s="46" t="s">
        <v>9</v>
      </c>
      <c r="B66" s="47" t="s">
        <v>91</v>
      </c>
      <c r="C66" s="48"/>
      <c r="D66" s="46"/>
      <c r="E66" s="98">
        <f>SUM(E67+E68+E69+E70+E71+E72+E75+E76+E77+E78+E79+E80)</f>
        <v>632686.75</v>
      </c>
      <c r="F66" s="98">
        <f>SUM(F67+F68+F69+F70+F71+F72+F75+F76+F77+F78+F79+F80)</f>
        <v>215643.63</v>
      </c>
      <c r="G66" s="49"/>
      <c r="H66" s="49"/>
    </row>
    <row r="67" spans="1:8">
      <c r="A67" s="19" t="s">
        <v>10</v>
      </c>
      <c r="B67" s="7"/>
      <c r="C67" s="37" t="s">
        <v>92</v>
      </c>
      <c r="D67" s="23"/>
      <c r="E67" s="12"/>
      <c r="F67" s="12"/>
      <c r="G67" s="10"/>
      <c r="H67" s="10"/>
    </row>
    <row r="68" spans="1:8">
      <c r="A68" s="19" t="s">
        <v>11</v>
      </c>
      <c r="B68" s="32"/>
      <c r="C68" s="37" t="s">
        <v>93</v>
      </c>
      <c r="D68" s="62"/>
      <c r="E68" s="12"/>
      <c r="F68" s="12"/>
      <c r="G68" s="10"/>
      <c r="H68" s="10"/>
    </row>
    <row r="69" spans="1:8">
      <c r="A69" s="19" t="s">
        <v>44</v>
      </c>
      <c r="B69" s="32"/>
      <c r="C69" s="37" t="s">
        <v>94</v>
      </c>
      <c r="D69" s="62"/>
      <c r="E69" s="12"/>
      <c r="F69" s="12"/>
      <c r="G69" s="10"/>
      <c r="H69" s="10"/>
    </row>
    <row r="70" spans="1:8">
      <c r="A70" s="19" t="s">
        <v>12</v>
      </c>
      <c r="B70" s="43"/>
      <c r="C70" s="38" t="s">
        <v>95</v>
      </c>
      <c r="D70" s="62"/>
      <c r="E70" s="12"/>
      <c r="F70" s="12"/>
      <c r="G70" s="10"/>
      <c r="H70" s="10"/>
    </row>
    <row r="71" spans="1:8" ht="15" customHeight="1">
      <c r="A71" s="46" t="s">
        <v>47</v>
      </c>
      <c r="B71" s="21"/>
      <c r="C71" s="72" t="s">
        <v>120</v>
      </c>
      <c r="D71" s="70"/>
      <c r="E71" s="12"/>
      <c r="F71" s="12"/>
      <c r="G71" s="10"/>
      <c r="H71" s="10"/>
    </row>
    <row r="72" spans="1:8" ht="14.25" customHeight="1">
      <c r="A72" s="46" t="s">
        <v>49</v>
      </c>
      <c r="B72" s="21"/>
      <c r="C72" s="73" t="s">
        <v>96</v>
      </c>
      <c r="D72" s="71"/>
      <c r="E72" s="128">
        <f>SUM(E73:E74)</f>
        <v>1979.86</v>
      </c>
      <c r="F72" s="128">
        <f>SUM(F73:F74)</f>
        <v>1759.59</v>
      </c>
      <c r="G72" s="10"/>
      <c r="H72" s="10"/>
    </row>
    <row r="73" spans="1:8">
      <c r="A73" s="46" t="s">
        <v>121</v>
      </c>
      <c r="B73" s="44"/>
      <c r="C73" s="75" t="s">
        <v>123</v>
      </c>
      <c r="D73" s="99"/>
      <c r="E73" s="18"/>
      <c r="F73" s="18"/>
      <c r="G73" s="67"/>
      <c r="H73" s="67"/>
    </row>
    <row r="74" spans="1:8">
      <c r="A74" s="46" t="s">
        <v>122</v>
      </c>
      <c r="B74" s="44"/>
      <c r="C74" s="75" t="s">
        <v>124</v>
      </c>
      <c r="D74" s="70"/>
      <c r="E74" s="129">
        <v>1979.86</v>
      </c>
      <c r="F74" s="129">
        <v>1759.59</v>
      </c>
      <c r="G74" s="67"/>
      <c r="H74" s="67"/>
    </row>
    <row r="75" spans="1:8">
      <c r="A75" s="14" t="s">
        <v>51</v>
      </c>
      <c r="B75" s="26"/>
      <c r="C75" s="45" t="s">
        <v>97</v>
      </c>
      <c r="D75" s="62"/>
      <c r="E75" s="12"/>
      <c r="F75" s="112">
        <v>0.1</v>
      </c>
      <c r="G75" s="10"/>
      <c r="H75" s="10"/>
    </row>
    <row r="76" spans="1:8">
      <c r="A76" s="19" t="s">
        <v>53</v>
      </c>
      <c r="B76" s="7"/>
      <c r="C76" s="73" t="s">
        <v>98</v>
      </c>
      <c r="D76" s="62"/>
      <c r="E76" s="112"/>
      <c r="F76" s="112"/>
      <c r="G76" s="10"/>
      <c r="H76" s="10"/>
    </row>
    <row r="77" spans="1:8">
      <c r="A77" s="14" t="s">
        <v>55</v>
      </c>
      <c r="B77" s="7"/>
      <c r="C77" s="74" t="s">
        <v>99</v>
      </c>
      <c r="D77" s="62"/>
      <c r="E77" s="112">
        <v>1669.05</v>
      </c>
      <c r="F77" s="112">
        <v>8982.57</v>
      </c>
      <c r="G77" s="10"/>
      <c r="H77" s="10"/>
    </row>
    <row r="78" spans="1:8">
      <c r="A78" s="19" t="s">
        <v>57</v>
      </c>
      <c r="B78" s="7"/>
      <c r="C78" s="74" t="s">
        <v>227</v>
      </c>
      <c r="D78" s="62"/>
      <c r="E78" s="12">
        <v>0.33</v>
      </c>
      <c r="F78" s="12"/>
      <c r="G78" s="97"/>
      <c r="H78" s="97"/>
    </row>
    <row r="79" spans="1:8">
      <c r="A79" s="19" t="s">
        <v>101</v>
      </c>
      <c r="B79" s="21"/>
      <c r="C79" s="38" t="s">
        <v>100</v>
      </c>
      <c r="D79" s="62"/>
      <c r="E79" s="112">
        <v>13619.94</v>
      </c>
      <c r="F79" s="112">
        <v>13619.94</v>
      </c>
      <c r="G79" s="10"/>
      <c r="H79" s="10"/>
    </row>
    <row r="80" spans="1:8">
      <c r="A80" s="19" t="s">
        <v>228</v>
      </c>
      <c r="B80" s="7"/>
      <c r="C80" s="37" t="s">
        <v>102</v>
      </c>
      <c r="D80" s="60"/>
      <c r="E80" s="112">
        <v>615417.56999999995</v>
      </c>
      <c r="F80" s="12">
        <v>191281.43</v>
      </c>
    </row>
    <row r="81" spans="1:6">
      <c r="A81" s="2" t="s">
        <v>103</v>
      </c>
      <c r="B81" s="29" t="s">
        <v>104</v>
      </c>
      <c r="C81" s="30"/>
      <c r="D81" s="65">
        <v>15</v>
      </c>
      <c r="E81" s="98">
        <f>SUM(E87)</f>
        <v>25754.460000000003</v>
      </c>
      <c r="F81" s="98">
        <f>SUM(F87)</f>
        <v>18317.650000000001</v>
      </c>
    </row>
    <row r="82" spans="1:6">
      <c r="A82" s="23" t="s">
        <v>6</v>
      </c>
      <c r="B82" s="6" t="s">
        <v>105</v>
      </c>
      <c r="C82" s="7"/>
      <c r="D82" s="60"/>
      <c r="E82" s="12"/>
      <c r="F82" s="12"/>
    </row>
    <row r="83" spans="1:6">
      <c r="A83" s="23" t="s">
        <v>9</v>
      </c>
      <c r="B83" s="27" t="s">
        <v>106</v>
      </c>
      <c r="C83" s="28"/>
      <c r="D83" s="23"/>
      <c r="E83" s="115">
        <f ca="1">SUM(E82:E83)</f>
        <v>0</v>
      </c>
      <c r="F83" s="115">
        <f ca="1">SUM(F82:F83)</f>
        <v>0</v>
      </c>
    </row>
    <row r="84" spans="1:6">
      <c r="A84" s="19" t="s">
        <v>10</v>
      </c>
      <c r="B84" s="7"/>
      <c r="C84" s="37" t="s">
        <v>107</v>
      </c>
      <c r="D84" s="23"/>
      <c r="E84" s="12"/>
      <c r="F84" s="12"/>
    </row>
    <row r="85" spans="1:6">
      <c r="A85" s="19" t="s">
        <v>11</v>
      </c>
      <c r="B85" s="7"/>
      <c r="C85" s="37" t="s">
        <v>108</v>
      </c>
      <c r="D85" s="23"/>
      <c r="E85" s="12"/>
      <c r="F85" s="12"/>
    </row>
    <row r="86" spans="1:6">
      <c r="A86" s="14" t="s">
        <v>13</v>
      </c>
      <c r="B86" s="22" t="s">
        <v>109</v>
      </c>
      <c r="C86" s="22"/>
      <c r="D86" s="23"/>
      <c r="E86" s="12"/>
      <c r="F86" s="12"/>
    </row>
    <row r="87" spans="1:6">
      <c r="A87" s="15" t="s">
        <v>18</v>
      </c>
      <c r="B87" s="16" t="s">
        <v>110</v>
      </c>
      <c r="C87" s="17"/>
      <c r="D87" s="23"/>
      <c r="E87" s="115">
        <f>SUM(E88+E89)</f>
        <v>25754.460000000003</v>
      </c>
      <c r="F87" s="115">
        <f>SUM(F88+F89)</f>
        <v>18317.650000000001</v>
      </c>
    </row>
    <row r="88" spans="1:6">
      <c r="A88" s="19" t="s">
        <v>19</v>
      </c>
      <c r="B88" s="24"/>
      <c r="C88" s="37" t="s">
        <v>111</v>
      </c>
      <c r="D88" s="59"/>
      <c r="E88" s="112">
        <v>7436.81</v>
      </c>
      <c r="F88" s="12">
        <v>10427.219999999999</v>
      </c>
    </row>
    <row r="89" spans="1:6">
      <c r="A89" s="19" t="s">
        <v>20</v>
      </c>
      <c r="B89" s="24"/>
      <c r="C89" s="37" t="s">
        <v>112</v>
      </c>
      <c r="D89" s="59"/>
      <c r="E89" s="112">
        <v>18317.650000000001</v>
      </c>
      <c r="F89" s="112">
        <v>7890.43</v>
      </c>
    </row>
    <row r="90" spans="1:6">
      <c r="A90" s="2" t="s">
        <v>113</v>
      </c>
      <c r="B90" s="29" t="s">
        <v>114</v>
      </c>
      <c r="C90" s="31"/>
      <c r="D90" s="59"/>
      <c r="E90" s="115">
        <v>0</v>
      </c>
      <c r="F90" s="115">
        <v>0</v>
      </c>
    </row>
    <row r="91" spans="1:6">
      <c r="A91" s="2"/>
      <c r="B91" s="30"/>
      <c r="C91" s="34"/>
      <c r="D91" s="59"/>
      <c r="E91" s="12"/>
      <c r="F91" s="12"/>
    </row>
    <row r="92" spans="1:6" ht="29.25" customHeight="1">
      <c r="A92" s="2"/>
      <c r="B92" s="161" t="s">
        <v>115</v>
      </c>
      <c r="C92" s="162"/>
      <c r="D92" s="23"/>
      <c r="E92" s="127">
        <f>SUM(E56+E61+E81+E90)</f>
        <v>794534.58</v>
      </c>
      <c r="F92" s="57">
        <f>SUM(F56+F61+F81+F90)</f>
        <v>364639.23000000004</v>
      </c>
    </row>
    <row r="93" spans="1:6">
      <c r="A93" s="35"/>
      <c r="B93" s="33"/>
      <c r="C93" s="33"/>
      <c r="D93" s="33"/>
      <c r="E93" s="36"/>
      <c r="F93" s="123"/>
    </row>
    <row r="94" spans="1:6">
      <c r="A94" s="9"/>
      <c r="B94" s="151" t="s">
        <v>254</v>
      </c>
      <c r="C94" s="151"/>
      <c r="D94" s="53" t="s">
        <v>116</v>
      </c>
      <c r="E94" s="151" t="s">
        <v>255</v>
      </c>
      <c r="F94" s="152"/>
    </row>
    <row r="95" spans="1:6">
      <c r="A95" s="10"/>
      <c r="B95" s="153" t="s">
        <v>256</v>
      </c>
      <c r="C95" s="154"/>
      <c r="D95" s="132" t="s">
        <v>117</v>
      </c>
      <c r="E95" s="153" t="s">
        <v>25</v>
      </c>
      <c r="F95" s="153"/>
    </row>
    <row r="96" spans="1:6">
      <c r="A96" s="54"/>
      <c r="B96" s="54"/>
      <c r="C96" s="54"/>
      <c r="D96" s="55"/>
      <c r="E96" s="9"/>
      <c r="F96" s="124"/>
    </row>
    <row r="97" spans="1:6">
      <c r="A97" s="10"/>
      <c r="B97" s="10"/>
      <c r="C97" s="10"/>
      <c r="D97" s="36"/>
      <c r="E97" s="10"/>
      <c r="F97" s="125"/>
    </row>
    <row r="98" spans="1:6">
      <c r="A98" s="10"/>
      <c r="B98" s="10"/>
      <c r="C98" s="10"/>
      <c r="D98" s="36"/>
      <c r="E98" s="10"/>
      <c r="F98" s="125"/>
    </row>
    <row r="99" spans="1:6">
      <c r="A99" s="10"/>
      <c r="B99" s="10"/>
      <c r="C99" s="10"/>
      <c r="D99" s="36"/>
      <c r="E99" s="10"/>
      <c r="F99" s="125"/>
    </row>
    <row r="100" spans="1:6">
      <c r="A100" s="10"/>
      <c r="B100" s="10"/>
      <c r="C100" s="10"/>
      <c r="D100" s="36"/>
      <c r="E100" s="10"/>
      <c r="F100" s="125"/>
    </row>
    <row r="101" spans="1:6">
      <c r="A101" s="10"/>
      <c r="B101" s="10"/>
      <c r="C101" s="10"/>
      <c r="D101" s="36"/>
      <c r="E101" s="10"/>
      <c r="F101" s="125"/>
    </row>
    <row r="102" spans="1:6">
      <c r="A102" s="10"/>
      <c r="B102" s="10"/>
      <c r="C102" s="10"/>
      <c r="D102" s="36"/>
      <c r="E102" s="10"/>
      <c r="F102" s="125"/>
    </row>
    <row r="103" spans="1:6">
      <c r="A103" s="10"/>
      <c r="B103" s="10"/>
      <c r="C103" s="10"/>
      <c r="D103" s="36"/>
      <c r="E103" s="10"/>
      <c r="F103" s="125"/>
    </row>
    <row r="104" spans="1:6">
      <c r="A104" s="10"/>
      <c r="B104" s="10"/>
      <c r="C104" s="10"/>
      <c r="D104" s="36"/>
      <c r="E104" s="10"/>
      <c r="F104" s="125"/>
    </row>
    <row r="105" spans="1:6">
      <c r="A105" s="10"/>
      <c r="B105" s="10"/>
      <c r="C105" s="10"/>
      <c r="D105" s="36"/>
      <c r="E105" s="10"/>
      <c r="F105" s="125"/>
    </row>
    <row r="106" spans="1:6">
      <c r="A106" s="10"/>
      <c r="B106" s="10"/>
      <c r="C106" s="10"/>
      <c r="D106" s="36"/>
      <c r="E106" s="10"/>
      <c r="F106" s="125"/>
    </row>
    <row r="107" spans="1:6">
      <c r="A107" s="10"/>
      <c r="B107" s="10"/>
      <c r="C107" s="10"/>
      <c r="D107" s="36"/>
      <c r="E107" s="10"/>
      <c r="F107" s="125"/>
    </row>
    <row r="108" spans="1:6">
      <c r="A108" s="10"/>
      <c r="B108" s="10"/>
      <c r="C108" s="10"/>
      <c r="D108" s="36"/>
      <c r="E108" s="10"/>
      <c r="F108" s="125"/>
    </row>
    <row r="109" spans="1:6">
      <c r="A109" s="10"/>
      <c r="B109" s="10"/>
      <c r="C109" s="10"/>
      <c r="D109" s="36"/>
      <c r="E109" s="10"/>
      <c r="F109" s="125"/>
    </row>
    <row r="110" spans="1:6">
      <c r="A110" s="10"/>
      <c r="B110" s="10"/>
      <c r="C110" s="10"/>
      <c r="D110" s="36"/>
      <c r="E110" s="10"/>
      <c r="F110" s="125"/>
    </row>
    <row r="111" spans="1:6">
      <c r="A111" s="10"/>
      <c r="B111" s="10"/>
      <c r="C111" s="10"/>
      <c r="D111" s="36"/>
      <c r="E111" s="10"/>
      <c r="F111" s="125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  <row r="117" spans="4:4">
      <c r="D117" s="36"/>
    </row>
    <row r="118" spans="4:4">
      <c r="D118" s="36"/>
    </row>
    <row r="119" spans="4:4">
      <c r="D119" s="36"/>
    </row>
  </sheetData>
  <mergeCells count="20">
    <mergeCell ref="A9:D9"/>
    <mergeCell ref="A7:F8"/>
    <mergeCell ref="A6:H6"/>
    <mergeCell ref="E94:F94"/>
    <mergeCell ref="B95:C95"/>
    <mergeCell ref="E95:F95"/>
    <mergeCell ref="B94:C94"/>
    <mergeCell ref="A10:F10"/>
    <mergeCell ref="A11:F11"/>
    <mergeCell ref="A12:F12"/>
    <mergeCell ref="A13:F13"/>
    <mergeCell ref="D14:F14"/>
    <mergeCell ref="B59:C59"/>
    <mergeCell ref="B92:C92"/>
    <mergeCell ref="B15:C15"/>
    <mergeCell ref="D1:F1"/>
    <mergeCell ref="D2:F2"/>
    <mergeCell ref="A4:F4"/>
    <mergeCell ref="A5:F5"/>
    <mergeCell ref="A3:F3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>
      <selection activeCell="I26" sqref="I26"/>
    </sheetView>
  </sheetViews>
  <sheetFormatPr defaultRowHeight="15"/>
  <cols>
    <col min="1" max="1" width="7.5703125" style="76" customWidth="1"/>
    <col min="2" max="4" width="9.140625" style="76"/>
    <col min="5" max="5" width="16.42578125" style="76" customWidth="1"/>
    <col min="6" max="6" width="10.28515625" style="76" customWidth="1"/>
    <col min="7" max="7" width="13.42578125" style="76" customWidth="1"/>
    <col min="8" max="8" width="14.5703125" style="76" customWidth="1"/>
    <col min="9" max="16384" width="9.140625" style="76"/>
  </cols>
  <sheetData>
    <row r="1" spans="1:8" ht="15.75">
      <c r="C1" s="77"/>
      <c r="F1" s="95" t="s">
        <v>125</v>
      </c>
      <c r="G1" s="95"/>
      <c r="H1" s="95"/>
    </row>
    <row r="2" spans="1:8">
      <c r="F2" s="95" t="s">
        <v>0</v>
      </c>
      <c r="G2" s="95"/>
      <c r="H2" s="95"/>
    </row>
    <row r="3" spans="1:8" ht="15.75">
      <c r="A3" s="198" t="s">
        <v>126</v>
      </c>
      <c r="B3" s="199"/>
      <c r="C3" s="199"/>
      <c r="D3" s="199"/>
      <c r="E3" s="199"/>
      <c r="F3" s="199"/>
      <c r="G3" s="199"/>
      <c r="H3" s="199"/>
    </row>
    <row r="4" spans="1:8">
      <c r="A4" s="200" t="s">
        <v>127</v>
      </c>
      <c r="B4" s="201"/>
      <c r="C4" s="201"/>
      <c r="D4" s="201"/>
      <c r="E4" s="201"/>
      <c r="F4" s="201"/>
      <c r="G4" s="201"/>
      <c r="H4" s="201"/>
    </row>
    <row r="5" spans="1:8">
      <c r="A5" s="189" t="s">
        <v>128</v>
      </c>
      <c r="B5" s="190"/>
      <c r="C5" s="190"/>
      <c r="D5" s="190"/>
      <c r="E5" s="190"/>
      <c r="F5" s="190"/>
      <c r="G5" s="190"/>
      <c r="H5" s="190"/>
    </row>
    <row r="6" spans="1:8">
      <c r="A6" s="92" t="s">
        <v>190</v>
      </c>
      <c r="B6" s="93"/>
      <c r="C6" s="93"/>
      <c r="D6" s="93"/>
      <c r="E6" s="93"/>
      <c r="F6" s="93"/>
      <c r="G6" s="93"/>
      <c r="H6" s="93"/>
    </row>
    <row r="7" spans="1:8">
      <c r="A7" s="202"/>
      <c r="B7" s="192"/>
      <c r="C7" s="192"/>
      <c r="D7" s="192"/>
      <c r="E7" s="192"/>
      <c r="F7" s="192"/>
      <c r="G7" s="192"/>
      <c r="H7" s="192"/>
    </row>
    <row r="8" spans="1:8">
      <c r="A8" s="189" t="s">
        <v>129</v>
      </c>
      <c r="B8" s="190"/>
      <c r="C8" s="190"/>
      <c r="D8" s="190"/>
      <c r="E8" s="190"/>
      <c r="F8" s="190"/>
      <c r="G8" s="190"/>
      <c r="H8" s="190"/>
    </row>
    <row r="9" spans="1:8">
      <c r="A9" s="189" t="s">
        <v>252</v>
      </c>
      <c r="B9" s="190"/>
      <c r="C9" s="190"/>
      <c r="D9" s="190"/>
      <c r="E9" s="190"/>
      <c r="F9" s="190"/>
      <c r="G9" s="190"/>
      <c r="H9" s="190"/>
    </row>
    <row r="10" spans="1:8">
      <c r="A10" s="191" t="s">
        <v>253</v>
      </c>
      <c r="B10" s="192"/>
      <c r="C10" s="192"/>
      <c r="D10" s="192"/>
      <c r="E10" s="192"/>
      <c r="F10" s="192"/>
      <c r="G10" s="192"/>
      <c r="H10" s="192"/>
    </row>
    <row r="11" spans="1:8">
      <c r="A11" s="193" t="s">
        <v>1</v>
      </c>
      <c r="B11" s="194"/>
      <c r="C11" s="194"/>
      <c r="D11" s="194"/>
      <c r="E11" s="194"/>
      <c r="F11" s="194"/>
      <c r="G11" s="194"/>
      <c r="H11" s="194"/>
    </row>
    <row r="12" spans="1:8" s="79" customFormat="1" ht="14.25">
      <c r="A12" s="195" t="s">
        <v>251</v>
      </c>
      <c r="B12" s="194"/>
      <c r="C12" s="194"/>
      <c r="D12" s="194"/>
      <c r="E12" s="194"/>
      <c r="F12" s="194"/>
      <c r="G12" s="194"/>
      <c r="H12" s="194"/>
    </row>
    <row r="13" spans="1:8" s="80" customFormat="1" ht="38.25">
      <c r="A13" s="83" t="s">
        <v>2</v>
      </c>
      <c r="B13" s="196" t="s">
        <v>3</v>
      </c>
      <c r="C13" s="188"/>
      <c r="D13" s="188"/>
      <c r="E13" s="188"/>
      <c r="F13" s="83" t="s">
        <v>130</v>
      </c>
      <c r="G13" s="83" t="s">
        <v>131</v>
      </c>
      <c r="H13" s="83" t="s">
        <v>132</v>
      </c>
    </row>
    <row r="14" spans="1:8">
      <c r="A14" s="84" t="s">
        <v>5</v>
      </c>
      <c r="B14" s="186" t="s">
        <v>133</v>
      </c>
      <c r="C14" s="197"/>
      <c r="D14" s="197"/>
      <c r="E14" s="197"/>
      <c r="F14" s="85"/>
      <c r="G14" s="117">
        <f>SUM(G15+G27)</f>
        <v>48946.47</v>
      </c>
      <c r="H14" s="117">
        <f>SUM(H15+H27)</f>
        <v>279855.00000000006</v>
      </c>
    </row>
    <row r="15" spans="1:8">
      <c r="A15" s="86" t="s">
        <v>6</v>
      </c>
      <c r="B15" s="187" t="s">
        <v>134</v>
      </c>
      <c r="C15" s="187"/>
      <c r="D15" s="187"/>
      <c r="E15" s="187"/>
      <c r="F15" s="87"/>
      <c r="G15" s="117">
        <f>SUM(G16:G19)</f>
        <v>40555.25</v>
      </c>
      <c r="H15" s="85">
        <f>SUM(H16:H19)</f>
        <v>174682.07</v>
      </c>
    </row>
    <row r="16" spans="1:8">
      <c r="A16" s="86" t="s">
        <v>135</v>
      </c>
      <c r="B16" s="187" t="s">
        <v>81</v>
      </c>
      <c r="C16" s="187"/>
      <c r="D16" s="187"/>
      <c r="E16" s="187"/>
      <c r="F16" s="87"/>
      <c r="G16" s="88"/>
      <c r="H16" s="88"/>
    </row>
    <row r="17" spans="1:8">
      <c r="A17" s="86" t="s">
        <v>136</v>
      </c>
      <c r="B17" s="181" t="s">
        <v>137</v>
      </c>
      <c r="C17" s="181"/>
      <c r="D17" s="181"/>
      <c r="E17" s="181"/>
      <c r="F17" s="89"/>
      <c r="G17" s="116">
        <v>38130.050000000003</v>
      </c>
      <c r="H17" s="116">
        <v>164980.73000000001</v>
      </c>
    </row>
    <row r="18" spans="1:8">
      <c r="A18" s="86" t="s">
        <v>138</v>
      </c>
      <c r="B18" s="181" t="s">
        <v>139</v>
      </c>
      <c r="C18" s="181"/>
      <c r="D18" s="181"/>
      <c r="E18" s="181"/>
      <c r="F18" s="87"/>
      <c r="G18" s="89"/>
      <c r="H18" s="89"/>
    </row>
    <row r="19" spans="1:8">
      <c r="A19" s="86" t="s">
        <v>140</v>
      </c>
      <c r="B19" s="181" t="s">
        <v>141</v>
      </c>
      <c r="C19" s="181"/>
      <c r="D19" s="181"/>
      <c r="E19" s="181"/>
      <c r="F19" s="89"/>
      <c r="G19" s="116">
        <v>2425.1999999999998</v>
      </c>
      <c r="H19" s="116">
        <v>9701.34</v>
      </c>
    </row>
    <row r="20" spans="1:8">
      <c r="A20" s="86" t="s">
        <v>9</v>
      </c>
      <c r="B20" s="181" t="s">
        <v>142</v>
      </c>
      <c r="C20" s="181"/>
      <c r="D20" s="181"/>
      <c r="E20" s="181"/>
      <c r="F20" s="87"/>
      <c r="G20" s="117">
        <f>SUM(G21+G24)</f>
        <v>0</v>
      </c>
      <c r="H20" s="117">
        <f>SUM(H21+H24)</f>
        <v>0</v>
      </c>
    </row>
    <row r="21" spans="1:8">
      <c r="A21" s="111" t="s">
        <v>10</v>
      </c>
      <c r="B21" s="165" t="s">
        <v>238</v>
      </c>
      <c r="C21" s="166"/>
      <c r="D21" s="166"/>
      <c r="E21" s="167"/>
      <c r="F21" s="87"/>
      <c r="G21" s="117">
        <f>SUM(G22:G23)</f>
        <v>0</v>
      </c>
      <c r="H21" s="117">
        <f>SUM(H22:H23)</f>
        <v>0</v>
      </c>
    </row>
    <row r="22" spans="1:8">
      <c r="A22" s="111" t="s">
        <v>234</v>
      </c>
      <c r="B22" s="165" t="s">
        <v>239</v>
      </c>
      <c r="C22" s="166"/>
      <c r="D22" s="166"/>
      <c r="E22" s="167"/>
      <c r="F22" s="87"/>
      <c r="G22" s="117"/>
      <c r="H22" s="117"/>
    </row>
    <row r="23" spans="1:8">
      <c r="A23" s="111" t="s">
        <v>235</v>
      </c>
      <c r="B23" s="165" t="s">
        <v>240</v>
      </c>
      <c r="C23" s="166"/>
      <c r="D23" s="166"/>
      <c r="E23" s="167"/>
      <c r="F23" s="87"/>
      <c r="G23" s="117"/>
      <c r="H23" s="117"/>
    </row>
    <row r="24" spans="1:8">
      <c r="A24" s="111" t="s">
        <v>11</v>
      </c>
      <c r="B24" s="165" t="s">
        <v>241</v>
      </c>
      <c r="C24" s="166"/>
      <c r="D24" s="166"/>
      <c r="E24" s="167"/>
      <c r="F24" s="87"/>
      <c r="G24" s="117">
        <f>SUM(G25:G26)</f>
        <v>0</v>
      </c>
      <c r="H24" s="117">
        <f>SUM(H25:H26)</f>
        <v>0</v>
      </c>
    </row>
    <row r="25" spans="1:8">
      <c r="A25" s="111" t="s">
        <v>236</v>
      </c>
      <c r="B25" s="165" t="s">
        <v>242</v>
      </c>
      <c r="C25" s="166"/>
      <c r="D25" s="166"/>
      <c r="E25" s="167"/>
      <c r="F25" s="87"/>
      <c r="G25" s="85"/>
      <c r="H25" s="85"/>
    </row>
    <row r="26" spans="1:8">
      <c r="A26" s="111" t="s">
        <v>237</v>
      </c>
      <c r="B26" s="165" t="s">
        <v>243</v>
      </c>
      <c r="C26" s="166"/>
      <c r="D26" s="166"/>
      <c r="E26" s="167"/>
      <c r="F26" s="87"/>
      <c r="G26" s="85"/>
      <c r="H26" s="85"/>
    </row>
    <row r="27" spans="1:8">
      <c r="A27" s="86" t="s">
        <v>13</v>
      </c>
      <c r="B27" s="181" t="s">
        <v>143</v>
      </c>
      <c r="C27" s="181"/>
      <c r="D27" s="181"/>
      <c r="E27" s="181"/>
      <c r="F27" s="87"/>
      <c r="G27" s="117">
        <f>SUM(G28:G29)</f>
        <v>8391.2200000000012</v>
      </c>
      <c r="H27" s="85">
        <f>SUM(H28:H29)</f>
        <v>105172.93000000005</v>
      </c>
    </row>
    <row r="28" spans="1:8">
      <c r="A28" s="86" t="s">
        <v>144</v>
      </c>
      <c r="B28" s="181" t="s">
        <v>145</v>
      </c>
      <c r="C28" s="181"/>
      <c r="D28" s="181"/>
      <c r="E28" s="181"/>
      <c r="F28" s="89"/>
      <c r="G28" s="116">
        <v>200141.89</v>
      </c>
      <c r="H28" s="89">
        <v>1000681.17</v>
      </c>
    </row>
    <row r="29" spans="1:8">
      <c r="A29" s="86" t="s">
        <v>146</v>
      </c>
      <c r="B29" s="181" t="s">
        <v>147</v>
      </c>
      <c r="C29" s="181"/>
      <c r="D29" s="181"/>
      <c r="E29" s="181"/>
      <c r="F29" s="89"/>
      <c r="G29" s="116">
        <v>-191750.67</v>
      </c>
      <c r="H29" s="116">
        <v>-895508.24</v>
      </c>
    </row>
    <row r="30" spans="1:8">
      <c r="A30" s="84" t="s">
        <v>17</v>
      </c>
      <c r="B30" s="186" t="s">
        <v>148</v>
      </c>
      <c r="C30" s="186"/>
      <c r="D30" s="186"/>
      <c r="E30" s="186"/>
      <c r="F30" s="85"/>
      <c r="G30" s="85">
        <f>SUM(G31:G44)</f>
        <v>41112.060000000005</v>
      </c>
      <c r="H30" s="85">
        <f>SUM(H31:H44)</f>
        <v>273615.36000000004</v>
      </c>
    </row>
    <row r="31" spans="1:8">
      <c r="A31" s="86" t="s">
        <v>6</v>
      </c>
      <c r="B31" s="181" t="s">
        <v>149</v>
      </c>
      <c r="C31" s="182"/>
      <c r="D31" s="182"/>
      <c r="E31" s="182"/>
      <c r="F31" s="87"/>
      <c r="G31" s="116">
        <v>26286.66</v>
      </c>
      <c r="H31" s="89">
        <v>133036.43</v>
      </c>
    </row>
    <row r="32" spans="1:8">
      <c r="A32" s="86" t="s">
        <v>9</v>
      </c>
      <c r="B32" s="181" t="s">
        <v>150</v>
      </c>
      <c r="C32" s="182"/>
      <c r="D32" s="182"/>
      <c r="E32" s="182"/>
      <c r="F32" s="87"/>
      <c r="G32" s="116">
        <v>4219.51</v>
      </c>
      <c r="H32" s="116">
        <v>15679.07</v>
      </c>
    </row>
    <row r="33" spans="1:8">
      <c r="A33" s="86" t="s">
        <v>13</v>
      </c>
      <c r="B33" s="181" t="s">
        <v>151</v>
      </c>
      <c r="C33" s="182"/>
      <c r="D33" s="182"/>
      <c r="E33" s="182"/>
      <c r="F33" s="87"/>
      <c r="G33" s="89">
        <v>3679.33</v>
      </c>
      <c r="H33" s="89">
        <v>7615.49</v>
      </c>
    </row>
    <row r="34" spans="1:8">
      <c r="A34" s="86" t="s">
        <v>18</v>
      </c>
      <c r="B34" s="187" t="s">
        <v>152</v>
      </c>
      <c r="C34" s="182"/>
      <c r="D34" s="182"/>
      <c r="E34" s="182"/>
      <c r="F34" s="87"/>
      <c r="G34" s="89"/>
      <c r="H34" s="89"/>
    </row>
    <row r="35" spans="1:8">
      <c r="A35" s="86" t="s">
        <v>21</v>
      </c>
      <c r="B35" s="187" t="s">
        <v>153</v>
      </c>
      <c r="C35" s="182"/>
      <c r="D35" s="182"/>
      <c r="E35" s="182"/>
      <c r="F35" s="87"/>
      <c r="G35" s="116">
        <v>100.51</v>
      </c>
      <c r="H35" s="89">
        <v>169.31</v>
      </c>
    </row>
    <row r="36" spans="1:8">
      <c r="A36" s="86" t="s">
        <v>154</v>
      </c>
      <c r="B36" s="187" t="s">
        <v>155</v>
      </c>
      <c r="C36" s="182"/>
      <c r="D36" s="182"/>
      <c r="E36" s="182"/>
      <c r="F36" s="87"/>
      <c r="G36" s="116"/>
      <c r="H36" s="116">
        <v>315.68</v>
      </c>
    </row>
    <row r="37" spans="1:8">
      <c r="A37" s="86" t="s">
        <v>156</v>
      </c>
      <c r="B37" s="187" t="s">
        <v>157</v>
      </c>
      <c r="C37" s="182"/>
      <c r="D37" s="182"/>
      <c r="E37" s="182"/>
      <c r="F37" s="87"/>
      <c r="G37" s="116">
        <v>435.57</v>
      </c>
      <c r="H37" s="89">
        <v>4551.95</v>
      </c>
    </row>
    <row r="38" spans="1:8">
      <c r="A38" s="86" t="s">
        <v>158</v>
      </c>
      <c r="B38" s="181" t="s">
        <v>159</v>
      </c>
      <c r="C38" s="182"/>
      <c r="D38" s="182"/>
      <c r="E38" s="182"/>
      <c r="F38" s="87"/>
      <c r="G38" s="116"/>
      <c r="H38" s="89">
        <v>69434.89</v>
      </c>
    </row>
    <row r="39" spans="1:8" ht="25.5" customHeight="1">
      <c r="A39" s="86" t="s">
        <v>160</v>
      </c>
      <c r="B39" s="187" t="s">
        <v>161</v>
      </c>
      <c r="C39" s="182"/>
      <c r="D39" s="182"/>
      <c r="E39" s="182"/>
      <c r="F39" s="87"/>
      <c r="G39" s="116">
        <v>132.01</v>
      </c>
      <c r="H39" s="116">
        <v>16377.73</v>
      </c>
    </row>
    <row r="40" spans="1:8">
      <c r="A40" s="86" t="s">
        <v>162</v>
      </c>
      <c r="B40" s="181" t="s">
        <v>163</v>
      </c>
      <c r="C40" s="188"/>
      <c r="D40" s="188"/>
      <c r="E40" s="188"/>
      <c r="F40" s="87"/>
      <c r="G40" s="89"/>
      <c r="H40" s="89"/>
    </row>
    <row r="41" spans="1:8">
      <c r="A41" s="86" t="s">
        <v>164</v>
      </c>
      <c r="B41" s="181" t="s">
        <v>165</v>
      </c>
      <c r="C41" s="182"/>
      <c r="D41" s="182"/>
      <c r="E41" s="182"/>
      <c r="F41" s="87"/>
      <c r="G41" s="89">
        <v>726.29</v>
      </c>
      <c r="H41" s="116"/>
    </row>
    <row r="42" spans="1:8">
      <c r="A42" s="86" t="s">
        <v>166</v>
      </c>
      <c r="B42" s="181" t="s">
        <v>167</v>
      </c>
      <c r="C42" s="182"/>
      <c r="D42" s="182"/>
      <c r="E42" s="182"/>
      <c r="F42" s="87"/>
      <c r="G42" s="89"/>
      <c r="H42" s="89"/>
    </row>
    <row r="43" spans="1:8">
      <c r="A43" s="86" t="s">
        <v>168</v>
      </c>
      <c r="B43" s="181" t="s">
        <v>169</v>
      </c>
      <c r="C43" s="182"/>
      <c r="D43" s="182"/>
      <c r="E43" s="182"/>
      <c r="F43" s="87"/>
      <c r="G43" s="116">
        <v>3448.54</v>
      </c>
      <c r="H43" s="89">
        <v>6564.41</v>
      </c>
    </row>
    <row r="44" spans="1:8">
      <c r="A44" s="86" t="s">
        <v>170</v>
      </c>
      <c r="B44" s="174" t="s">
        <v>171</v>
      </c>
      <c r="C44" s="175"/>
      <c r="D44" s="175"/>
      <c r="E44" s="176"/>
      <c r="F44" s="87"/>
      <c r="G44" s="131">
        <f>SUM(G45:G46)</f>
        <v>2083.64</v>
      </c>
      <c r="H44" s="131">
        <f>SUM(H45:H46)</f>
        <v>19870.400000000001</v>
      </c>
    </row>
    <row r="45" spans="1:8">
      <c r="A45" s="111" t="s">
        <v>244</v>
      </c>
      <c r="B45" s="174" t="s">
        <v>246</v>
      </c>
      <c r="C45" s="184"/>
      <c r="D45" s="184"/>
      <c r="E45" s="185"/>
      <c r="F45" s="87"/>
      <c r="G45" s="89"/>
      <c r="H45" s="89"/>
    </row>
    <row r="46" spans="1:8">
      <c r="A46" s="111" t="s">
        <v>245</v>
      </c>
      <c r="B46" s="174" t="s">
        <v>247</v>
      </c>
      <c r="C46" s="184"/>
      <c r="D46" s="184"/>
      <c r="E46" s="185"/>
      <c r="F46" s="87"/>
      <c r="G46" s="116">
        <v>2083.64</v>
      </c>
      <c r="H46" s="116">
        <v>19870.400000000001</v>
      </c>
    </row>
    <row r="47" spans="1:8">
      <c r="A47" s="85" t="s">
        <v>22</v>
      </c>
      <c r="B47" s="173" t="s">
        <v>172</v>
      </c>
      <c r="C47" s="171"/>
      <c r="D47" s="171"/>
      <c r="E47" s="172"/>
      <c r="F47" s="88"/>
      <c r="G47" s="85">
        <f>SUM(G14-G30)</f>
        <v>7834.4099999999962</v>
      </c>
      <c r="H47" s="85">
        <f>SUM(H14-H30)</f>
        <v>6239.640000000014</v>
      </c>
    </row>
    <row r="48" spans="1:8">
      <c r="A48" s="85" t="s">
        <v>24</v>
      </c>
      <c r="B48" s="170" t="s">
        <v>173</v>
      </c>
      <c r="C48" s="171"/>
      <c r="D48" s="171"/>
      <c r="E48" s="172"/>
      <c r="F48" s="91"/>
      <c r="G48" s="117">
        <f>SUM(G49+-G50-G51)</f>
        <v>-391.81</v>
      </c>
      <c r="H48" s="117">
        <f>SUM(H49+-H50-H51)</f>
        <v>4189.62</v>
      </c>
    </row>
    <row r="49" spans="1:8">
      <c r="A49" s="89" t="s">
        <v>174</v>
      </c>
      <c r="B49" s="174" t="s">
        <v>175</v>
      </c>
      <c r="C49" s="175"/>
      <c r="D49" s="175"/>
      <c r="E49" s="176"/>
      <c r="F49" s="90"/>
      <c r="G49" s="89">
        <v>19.09</v>
      </c>
      <c r="H49" s="89">
        <v>10054.49</v>
      </c>
    </row>
    <row r="50" spans="1:8">
      <c r="A50" s="89" t="s">
        <v>9</v>
      </c>
      <c r="B50" s="174" t="s">
        <v>176</v>
      </c>
      <c r="C50" s="175"/>
      <c r="D50" s="175"/>
      <c r="E50" s="176"/>
      <c r="F50" s="90"/>
      <c r="G50" s="89"/>
      <c r="H50" s="89"/>
    </row>
    <row r="51" spans="1:8">
      <c r="A51" s="89" t="s">
        <v>177</v>
      </c>
      <c r="B51" s="174" t="s">
        <v>178</v>
      </c>
      <c r="C51" s="175"/>
      <c r="D51" s="175"/>
      <c r="E51" s="176"/>
      <c r="F51" s="90"/>
      <c r="G51" s="116">
        <v>410.9</v>
      </c>
      <c r="H51" s="116">
        <v>5864.87</v>
      </c>
    </row>
    <row r="52" spans="1:8" ht="27" customHeight="1">
      <c r="A52" s="85" t="s">
        <v>83</v>
      </c>
      <c r="B52" s="183" t="s">
        <v>179</v>
      </c>
      <c r="C52" s="179"/>
      <c r="D52" s="179"/>
      <c r="E52" s="180"/>
      <c r="F52" s="91"/>
      <c r="G52" s="117">
        <v>-5.79</v>
      </c>
      <c r="H52" s="117">
        <v>-2.04</v>
      </c>
    </row>
    <row r="53" spans="1:8" ht="27" customHeight="1">
      <c r="A53" s="85" t="s">
        <v>103</v>
      </c>
      <c r="B53" s="183" t="s">
        <v>180</v>
      </c>
      <c r="C53" s="179"/>
      <c r="D53" s="179"/>
      <c r="E53" s="180"/>
      <c r="F53" s="91"/>
      <c r="G53" s="117"/>
      <c r="H53" s="117">
        <v>0</v>
      </c>
    </row>
    <row r="54" spans="1:8">
      <c r="A54" s="85" t="s">
        <v>113</v>
      </c>
      <c r="B54" s="173" t="s">
        <v>181</v>
      </c>
      <c r="C54" s="171"/>
      <c r="D54" s="171"/>
      <c r="E54" s="172"/>
      <c r="F54" s="91"/>
      <c r="G54" s="117">
        <v>0</v>
      </c>
      <c r="H54" s="117">
        <v>0</v>
      </c>
    </row>
    <row r="55" spans="1:8" ht="19.5" customHeight="1">
      <c r="A55" s="85" t="s">
        <v>182</v>
      </c>
      <c r="B55" s="178" t="s">
        <v>183</v>
      </c>
      <c r="C55" s="179"/>
      <c r="D55" s="179"/>
      <c r="E55" s="180"/>
      <c r="F55" s="91"/>
      <c r="G55" s="117">
        <f>SUM(G47+G48+G52+G53)</f>
        <v>7436.8099999999959</v>
      </c>
      <c r="H55" s="85">
        <v>10427.219999999999</v>
      </c>
    </row>
    <row r="56" spans="1:8">
      <c r="A56" s="85" t="s">
        <v>6</v>
      </c>
      <c r="B56" s="170" t="s">
        <v>184</v>
      </c>
      <c r="C56" s="171"/>
      <c r="D56" s="171"/>
      <c r="E56" s="172"/>
      <c r="F56" s="91"/>
      <c r="G56" s="85">
        <v>0</v>
      </c>
      <c r="H56" s="85">
        <v>0</v>
      </c>
    </row>
    <row r="57" spans="1:8">
      <c r="A57" s="85" t="s">
        <v>185</v>
      </c>
      <c r="B57" s="173" t="s">
        <v>186</v>
      </c>
      <c r="C57" s="171"/>
      <c r="D57" s="171"/>
      <c r="E57" s="172"/>
      <c r="F57" s="91"/>
      <c r="G57" s="117">
        <f>SUM(G55-G56)</f>
        <v>7436.8099999999959</v>
      </c>
      <c r="H57" s="85">
        <f>SUM(H55-H56)</f>
        <v>10427.219999999999</v>
      </c>
    </row>
    <row r="58" spans="1:8">
      <c r="A58" s="89" t="s">
        <v>6</v>
      </c>
      <c r="B58" s="174" t="s">
        <v>187</v>
      </c>
      <c r="C58" s="175"/>
      <c r="D58" s="175"/>
      <c r="E58" s="176"/>
      <c r="F58" s="90"/>
      <c r="G58" s="116">
        <v>0</v>
      </c>
      <c r="H58" s="116">
        <v>0</v>
      </c>
    </row>
    <row r="59" spans="1:8">
      <c r="A59" s="89" t="s">
        <v>9</v>
      </c>
      <c r="B59" s="174" t="s">
        <v>188</v>
      </c>
      <c r="C59" s="175"/>
      <c r="D59" s="175"/>
      <c r="E59" s="176"/>
      <c r="F59" s="90"/>
      <c r="G59" s="116">
        <v>0</v>
      </c>
      <c r="H59" s="116">
        <v>0</v>
      </c>
    </row>
    <row r="60" spans="1:8">
      <c r="A60" s="81"/>
      <c r="B60" s="81"/>
      <c r="C60" s="81"/>
      <c r="F60" s="82"/>
      <c r="G60" s="82"/>
      <c r="H60" s="82"/>
    </row>
    <row r="61" spans="1:8" ht="15.75" customHeight="1">
      <c r="A61" s="151" t="s">
        <v>254</v>
      </c>
      <c r="B61" s="151"/>
      <c r="C61" s="151"/>
      <c r="D61" s="151"/>
      <c r="E61" s="151"/>
      <c r="F61" s="133"/>
      <c r="G61" s="177" t="s">
        <v>255</v>
      </c>
      <c r="H61" s="177"/>
    </row>
    <row r="62" spans="1:8" s="79" customFormat="1" ht="14.25">
      <c r="A62" s="168" t="s">
        <v>189</v>
      </c>
      <c r="B62" s="168"/>
      <c r="C62" s="168"/>
      <c r="D62" s="168"/>
      <c r="E62" s="168"/>
      <c r="F62" s="168"/>
      <c r="G62" s="169" t="s">
        <v>25</v>
      </c>
      <c r="H62" s="169"/>
    </row>
  </sheetData>
  <mergeCells count="60">
    <mergeCell ref="A3:H3"/>
    <mergeCell ref="A4:H4"/>
    <mergeCell ref="A5:H5"/>
    <mergeCell ref="A7:H7"/>
    <mergeCell ref="A8:H8"/>
    <mergeCell ref="A9:H9"/>
    <mergeCell ref="A10:H10"/>
    <mergeCell ref="A11:H11"/>
    <mergeCell ref="A12:H12"/>
    <mergeCell ref="B29:E29"/>
    <mergeCell ref="B13:E13"/>
    <mergeCell ref="B14:E14"/>
    <mergeCell ref="B15:E15"/>
    <mergeCell ref="B16:E16"/>
    <mergeCell ref="B17:E17"/>
    <mergeCell ref="B18:E18"/>
    <mergeCell ref="B19:E19"/>
    <mergeCell ref="B20:E20"/>
    <mergeCell ref="B27:E27"/>
    <mergeCell ref="B28:E28"/>
    <mergeCell ref="B26:E26"/>
    <mergeCell ref="B41:E41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55:E55"/>
    <mergeCell ref="B42:E42"/>
    <mergeCell ref="B43:E43"/>
    <mergeCell ref="B44:E44"/>
    <mergeCell ref="B47:E47"/>
    <mergeCell ref="B48:E48"/>
    <mergeCell ref="B49:E49"/>
    <mergeCell ref="B50:E50"/>
    <mergeCell ref="B51:E51"/>
    <mergeCell ref="B52:E52"/>
    <mergeCell ref="B53:E53"/>
    <mergeCell ref="B54:E54"/>
    <mergeCell ref="B45:E45"/>
    <mergeCell ref="B46:E46"/>
    <mergeCell ref="A62:F62"/>
    <mergeCell ref="G62:H62"/>
    <mergeCell ref="B56:E56"/>
    <mergeCell ref="B57:E57"/>
    <mergeCell ref="B58:E58"/>
    <mergeCell ref="B59:E59"/>
    <mergeCell ref="G61:H61"/>
    <mergeCell ref="A61:E61"/>
    <mergeCell ref="B21:E21"/>
    <mergeCell ref="B22:E22"/>
    <mergeCell ref="B23:E23"/>
    <mergeCell ref="B24:E24"/>
    <mergeCell ref="B25:E25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I20" sqref="I20"/>
    </sheetView>
  </sheetViews>
  <sheetFormatPr defaultRowHeight="15"/>
  <cols>
    <col min="1" max="1" width="4.85546875" style="96" customWidth="1"/>
    <col min="2" max="2" width="29.42578125" style="78" customWidth="1"/>
    <col min="3" max="3" width="10.28515625" style="78" customWidth="1"/>
    <col min="4" max="4" width="10.42578125" style="78" customWidth="1"/>
    <col min="5" max="5" width="10.28515625" style="78" customWidth="1"/>
    <col min="6" max="6" width="8.5703125" style="78" customWidth="1"/>
    <col min="7" max="7" width="9.42578125" style="78" customWidth="1"/>
    <col min="8" max="8" width="8.7109375" style="78" customWidth="1"/>
    <col min="9" max="9" width="10.5703125" style="78" customWidth="1"/>
    <col min="10" max="10" width="11.140625" style="78" customWidth="1"/>
    <col min="11" max="11" width="9.140625" style="78" customWidth="1"/>
    <col min="12" max="12" width="8.7109375" style="78" customWidth="1"/>
    <col min="13" max="13" width="10.7109375" style="78" customWidth="1"/>
    <col min="14" max="16384" width="9.140625" style="78"/>
  </cols>
  <sheetData>
    <row r="1" spans="1:14" ht="12.75" customHeight="1">
      <c r="F1" s="94"/>
      <c r="G1" s="94"/>
      <c r="H1" s="94"/>
      <c r="I1" s="108" t="s">
        <v>196</v>
      </c>
      <c r="J1" s="108"/>
      <c r="K1" s="108"/>
      <c r="L1" s="108"/>
      <c r="M1" s="108"/>
      <c r="N1" s="108"/>
    </row>
    <row r="2" spans="1:14" ht="12" customHeight="1">
      <c r="F2" s="94"/>
      <c r="G2" s="94"/>
      <c r="H2" s="94"/>
      <c r="I2" s="94" t="s">
        <v>197</v>
      </c>
      <c r="J2" s="94"/>
      <c r="K2" s="94"/>
      <c r="L2" s="94"/>
      <c r="M2" s="94"/>
      <c r="N2" s="94"/>
    </row>
    <row r="3" spans="1:14" ht="12" customHeight="1"/>
    <row r="4" spans="1:14">
      <c r="A4" s="203" t="s">
        <v>198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</row>
    <row r="5" spans="1:14" ht="11.25" customHeight="1"/>
    <row r="6" spans="1:14">
      <c r="A6" s="205" t="s">
        <v>2</v>
      </c>
      <c r="B6" s="205" t="s">
        <v>199</v>
      </c>
      <c r="C6" s="205" t="s">
        <v>200</v>
      </c>
      <c r="D6" s="205" t="s">
        <v>201</v>
      </c>
      <c r="E6" s="205"/>
      <c r="F6" s="205"/>
      <c r="G6" s="205"/>
      <c r="H6" s="205"/>
      <c r="I6" s="205"/>
      <c r="J6" s="206"/>
      <c r="K6" s="206"/>
      <c r="L6" s="205"/>
      <c r="M6" s="205" t="s">
        <v>202</v>
      </c>
    </row>
    <row r="7" spans="1:14" ht="87.75" customHeight="1">
      <c r="A7" s="205"/>
      <c r="B7" s="205"/>
      <c r="C7" s="205"/>
      <c r="D7" s="100" t="s">
        <v>229</v>
      </c>
      <c r="E7" s="100" t="s">
        <v>203</v>
      </c>
      <c r="F7" s="100" t="s">
        <v>226</v>
      </c>
      <c r="G7" s="100" t="s">
        <v>204</v>
      </c>
      <c r="H7" s="100" t="s">
        <v>222</v>
      </c>
      <c r="I7" s="101" t="s">
        <v>205</v>
      </c>
      <c r="J7" s="100" t="s">
        <v>206</v>
      </c>
      <c r="K7" s="102" t="s">
        <v>207</v>
      </c>
      <c r="L7" s="103" t="s">
        <v>208</v>
      </c>
      <c r="M7" s="205"/>
    </row>
    <row r="8" spans="1:14" ht="12" customHeight="1">
      <c r="A8" s="100">
        <v>1</v>
      </c>
      <c r="B8" s="100">
        <v>2</v>
      </c>
      <c r="C8" s="100">
        <v>3</v>
      </c>
      <c r="D8" s="100">
        <v>4</v>
      </c>
      <c r="E8" s="100">
        <v>5</v>
      </c>
      <c r="F8" s="100">
        <v>6</v>
      </c>
      <c r="G8" s="100">
        <v>7</v>
      </c>
      <c r="H8" s="100">
        <v>8</v>
      </c>
      <c r="I8" s="100">
        <v>9</v>
      </c>
      <c r="J8" s="100">
        <v>10</v>
      </c>
      <c r="K8" s="107" t="s">
        <v>209</v>
      </c>
      <c r="L8" s="100">
        <v>12</v>
      </c>
      <c r="M8" s="100">
        <v>13</v>
      </c>
    </row>
    <row r="9" spans="1:14" ht="54.75" customHeight="1">
      <c r="A9" s="100" t="s">
        <v>191</v>
      </c>
      <c r="B9" s="104" t="s">
        <v>210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</row>
    <row r="10" spans="1:14" ht="11.25" customHeight="1">
      <c r="A10" s="105" t="s">
        <v>211</v>
      </c>
      <c r="B10" s="106" t="s">
        <v>212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4" ht="12.75" customHeight="1">
      <c r="A11" s="105" t="s">
        <v>213</v>
      </c>
      <c r="B11" s="106" t="s">
        <v>214</v>
      </c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</row>
    <row r="12" spans="1:14" ht="57.75" customHeight="1">
      <c r="A12" s="100" t="s">
        <v>192</v>
      </c>
      <c r="B12" s="104" t="s">
        <v>215</v>
      </c>
      <c r="C12" s="119">
        <f>SUM(C13:C14)</f>
        <v>66808.34</v>
      </c>
      <c r="D12" s="119">
        <f t="shared" ref="D12:L12" si="0">SUM(D13:D14)</f>
        <v>45970.67</v>
      </c>
      <c r="E12" s="119">
        <f t="shared" si="0"/>
        <v>0</v>
      </c>
      <c r="F12" s="119">
        <f t="shared" si="0"/>
        <v>0</v>
      </c>
      <c r="G12" s="119">
        <f t="shared" si="0"/>
        <v>0</v>
      </c>
      <c r="H12" s="119">
        <f t="shared" si="0"/>
        <v>0</v>
      </c>
      <c r="I12" s="119">
        <f t="shared" si="0"/>
        <v>38130.049999999996</v>
      </c>
      <c r="J12" s="119">
        <f t="shared" si="0"/>
        <v>0</v>
      </c>
      <c r="K12" s="119">
        <f t="shared" si="0"/>
        <v>0</v>
      </c>
      <c r="L12" s="119">
        <f t="shared" si="0"/>
        <v>0</v>
      </c>
      <c r="M12" s="119">
        <f>SUM(C12+D12+E12-I12-K12)</f>
        <v>74648.959999999992</v>
      </c>
    </row>
    <row r="13" spans="1:14" ht="11.25" customHeight="1">
      <c r="A13" s="105" t="s">
        <v>223</v>
      </c>
      <c r="B13" s="106" t="s">
        <v>212</v>
      </c>
      <c r="C13" s="118">
        <v>66808.34</v>
      </c>
      <c r="D13" s="118">
        <v>10739.75</v>
      </c>
      <c r="E13" s="118">
        <v>0</v>
      </c>
      <c r="F13" s="118">
        <v>0</v>
      </c>
      <c r="G13" s="118">
        <v>0</v>
      </c>
      <c r="H13" s="118">
        <v>0</v>
      </c>
      <c r="I13" s="118">
        <v>2899.13</v>
      </c>
      <c r="J13" s="118">
        <v>0</v>
      </c>
      <c r="K13" s="118">
        <v>0</v>
      </c>
      <c r="L13" s="118">
        <v>0</v>
      </c>
      <c r="M13" s="119">
        <f>SUM(C13+D13+E13-I13-K13)</f>
        <v>74648.959999999992</v>
      </c>
    </row>
    <row r="14" spans="1:14" ht="11.25" customHeight="1">
      <c r="A14" s="105" t="s">
        <v>224</v>
      </c>
      <c r="B14" s="106" t="s">
        <v>214</v>
      </c>
      <c r="C14" s="118"/>
      <c r="D14" s="118">
        <v>35230.92</v>
      </c>
      <c r="E14" s="118">
        <v>0</v>
      </c>
      <c r="F14" s="118">
        <v>0</v>
      </c>
      <c r="G14" s="118">
        <v>0</v>
      </c>
      <c r="H14" s="118">
        <v>0</v>
      </c>
      <c r="I14" s="118">
        <v>35230.92</v>
      </c>
      <c r="J14" s="118">
        <v>0</v>
      </c>
      <c r="K14" s="118">
        <v>0</v>
      </c>
      <c r="L14" s="118">
        <v>0</v>
      </c>
      <c r="M14" s="119">
        <f>SUM(C14+D14+E14-I14-K14)</f>
        <v>0</v>
      </c>
    </row>
    <row r="15" spans="1:14" ht="78" customHeight="1">
      <c r="A15" s="100" t="s">
        <v>193</v>
      </c>
      <c r="B15" s="104" t="s">
        <v>216</v>
      </c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</row>
    <row r="16" spans="1:14">
      <c r="A16" s="105" t="s">
        <v>217</v>
      </c>
      <c r="B16" s="106" t="s">
        <v>212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</row>
    <row r="17" spans="1:13">
      <c r="A17" s="105" t="s">
        <v>225</v>
      </c>
      <c r="B17" s="106" t="s">
        <v>214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</row>
    <row r="18" spans="1:13" ht="12" customHeight="1">
      <c r="A18" s="100" t="s">
        <v>194</v>
      </c>
      <c r="B18" s="104" t="s">
        <v>218</v>
      </c>
      <c r="C18" s="119">
        <f t="shared" ref="C18:L18" si="1">SUM(C19:C20)</f>
        <v>63869.61</v>
      </c>
      <c r="D18" s="119">
        <f t="shared" si="1"/>
        <v>0</v>
      </c>
      <c r="E18" s="119">
        <f t="shared" si="1"/>
        <v>0</v>
      </c>
      <c r="F18" s="119">
        <f t="shared" si="1"/>
        <v>0</v>
      </c>
      <c r="G18" s="119">
        <f t="shared" si="1"/>
        <v>0</v>
      </c>
      <c r="H18" s="119">
        <f t="shared" si="1"/>
        <v>0</v>
      </c>
      <c r="I18" s="119">
        <f t="shared" si="1"/>
        <v>2425.1999999999998</v>
      </c>
      <c r="J18" s="119">
        <f t="shared" si="1"/>
        <v>0</v>
      </c>
      <c r="K18" s="119">
        <f t="shared" si="1"/>
        <v>0</v>
      </c>
      <c r="L18" s="119">
        <f t="shared" si="1"/>
        <v>0</v>
      </c>
      <c r="M18" s="119">
        <f>SUM(C18+D18+E18-I18-K18)</f>
        <v>61444.41</v>
      </c>
    </row>
    <row r="19" spans="1:13">
      <c r="A19" s="105" t="s">
        <v>219</v>
      </c>
      <c r="B19" s="106" t="s">
        <v>212</v>
      </c>
      <c r="C19" s="118">
        <v>63869.61</v>
      </c>
      <c r="D19" s="118">
        <v>0</v>
      </c>
      <c r="E19" s="118">
        <v>0</v>
      </c>
      <c r="F19" s="118">
        <v>0</v>
      </c>
      <c r="G19" s="118">
        <v>0</v>
      </c>
      <c r="H19" s="118">
        <v>0</v>
      </c>
      <c r="I19" s="118">
        <v>2425.1999999999998</v>
      </c>
      <c r="J19" s="118">
        <v>0</v>
      </c>
      <c r="K19" s="118">
        <v>0</v>
      </c>
      <c r="L19" s="118">
        <v>0</v>
      </c>
      <c r="M19" s="119">
        <f t="shared" ref="M19" si="2">SUM(C19+D19-I19-K19)</f>
        <v>61444.41</v>
      </c>
    </row>
    <row r="20" spans="1:13">
      <c r="A20" s="105" t="s">
        <v>220</v>
      </c>
      <c r="B20" s="106" t="s">
        <v>214</v>
      </c>
      <c r="C20" s="118">
        <v>0</v>
      </c>
      <c r="D20" s="118">
        <v>0</v>
      </c>
      <c r="E20" s="118">
        <v>0</v>
      </c>
      <c r="F20" s="118">
        <v>0</v>
      </c>
      <c r="G20" s="118">
        <v>0</v>
      </c>
      <c r="H20" s="118">
        <v>0</v>
      </c>
      <c r="I20" s="118">
        <v>0</v>
      </c>
      <c r="J20" s="118">
        <v>0</v>
      </c>
      <c r="K20" s="118">
        <v>0</v>
      </c>
      <c r="L20" s="118">
        <v>0</v>
      </c>
      <c r="M20" s="119">
        <f>SUM(C20+D20+E20-I20-K20)</f>
        <v>0</v>
      </c>
    </row>
    <row r="21" spans="1:13">
      <c r="A21" s="100" t="s">
        <v>195</v>
      </c>
      <c r="B21" s="104" t="s">
        <v>221</v>
      </c>
      <c r="C21" s="120">
        <f>SUM(C12+C18)</f>
        <v>130677.95</v>
      </c>
      <c r="D21" s="120">
        <f t="shared" ref="D21:L21" si="3">SUM(D12+D18)</f>
        <v>45970.67</v>
      </c>
      <c r="E21" s="120">
        <f t="shared" si="3"/>
        <v>0</v>
      </c>
      <c r="F21" s="120">
        <f t="shared" si="3"/>
        <v>0</v>
      </c>
      <c r="G21" s="120">
        <f t="shared" si="3"/>
        <v>0</v>
      </c>
      <c r="H21" s="120">
        <f t="shared" si="3"/>
        <v>0</v>
      </c>
      <c r="I21" s="120">
        <f t="shared" si="3"/>
        <v>40555.249999999993</v>
      </c>
      <c r="J21" s="120">
        <f t="shared" si="3"/>
        <v>0</v>
      </c>
      <c r="K21" s="120">
        <f t="shared" si="3"/>
        <v>0</v>
      </c>
      <c r="L21" s="120">
        <f t="shared" si="3"/>
        <v>0</v>
      </c>
      <c r="M21" s="120">
        <f>SUM(M12+M18)</f>
        <v>136093.37</v>
      </c>
    </row>
  </sheetData>
  <mergeCells count="6">
    <mergeCell ref="A4:M4"/>
    <mergeCell ref="A6:A7"/>
    <mergeCell ref="B6:B7"/>
    <mergeCell ref="C6:C7"/>
    <mergeCell ref="D6:L6"/>
    <mergeCell ref="M6:M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FINANSINĖS BŪKLĖS ATASKAITA</vt:lpstr>
      <vt:lpstr>VEIKLOS REZULTATŲ ATASKAITA</vt:lpstr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2015-04-23T10:23:00Z</cp:lastPrinted>
  <dcterms:created xsi:type="dcterms:W3CDTF">2011-05-23T14:14:31Z</dcterms:created>
  <dcterms:modified xsi:type="dcterms:W3CDTF">2016-10-13T12:24:38Z</dcterms:modified>
</cp:coreProperties>
</file>