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5m. balansas\"/>
    </mc:Choice>
  </mc:AlternateContent>
  <bookViews>
    <workbookView xWindow="120" yWindow="45" windowWidth="18975" windowHeight="12975"/>
  </bookViews>
  <sheets>
    <sheet name="FINANSINĖS BŪKLĖS ATASKAITA" sheetId="1" r:id="rId1"/>
    <sheet name="VEIKLOS REZULTATŲ ATASKAITA" sheetId="2" r:id="rId2"/>
    <sheet name="FINANSAVIMO SUMOS" sheetId="5" r:id="rId3"/>
  </sheets>
  <calcPr calcId="152511"/>
</workbook>
</file>

<file path=xl/calcChain.xml><?xml version="1.0" encoding="utf-8"?>
<calcChain xmlns="http://schemas.openxmlformats.org/spreadsheetml/2006/main">
  <c r="H43" i="2" l="1"/>
  <c r="H26" i="2"/>
  <c r="H40" i="2"/>
  <c r="H10" i="2"/>
  <c r="E34" i="1" l="1"/>
  <c r="E69" i="1" l="1"/>
  <c r="F63" i="1"/>
  <c r="F84" i="1"/>
  <c r="F78" i="1" s="1"/>
  <c r="F59" i="1"/>
  <c r="F53" i="1"/>
  <c r="F41" i="1"/>
  <c r="F34" i="1"/>
  <c r="F19" i="1"/>
  <c r="F14" i="1"/>
  <c r="F13" i="1"/>
  <c r="C10" i="5"/>
  <c r="C16" i="5"/>
  <c r="H53" i="2"/>
  <c r="H23" i="2"/>
  <c r="H20" i="2"/>
  <c r="H17" i="2"/>
  <c r="H11" i="2"/>
  <c r="H16" i="2" l="1"/>
  <c r="F58" i="1"/>
  <c r="C19" i="5"/>
  <c r="F89" i="1"/>
  <c r="F33" i="1"/>
  <c r="F51" i="1" s="1"/>
  <c r="M12" i="5"/>
  <c r="M11" i="5"/>
  <c r="M18" i="5"/>
  <c r="M17" i="5"/>
  <c r="L16" i="5"/>
  <c r="K16" i="5"/>
  <c r="J16" i="5"/>
  <c r="I16" i="5"/>
  <c r="H16" i="5"/>
  <c r="G16" i="5"/>
  <c r="F16" i="5"/>
  <c r="E16" i="5"/>
  <c r="D16" i="5"/>
  <c r="L10" i="5"/>
  <c r="L19" i="5" s="1"/>
  <c r="K10" i="5"/>
  <c r="J10" i="5"/>
  <c r="J19" i="5" s="1"/>
  <c r="I10" i="5"/>
  <c r="H10" i="5"/>
  <c r="H19" i="5" s="1"/>
  <c r="G10" i="5"/>
  <c r="F10" i="5"/>
  <c r="F19" i="5" s="1"/>
  <c r="E10" i="5"/>
  <c r="D10" i="5"/>
  <c r="G44" i="2"/>
  <c r="G40" i="2"/>
  <c r="G26" i="2" s="1"/>
  <c r="G17" i="2"/>
  <c r="G20" i="2"/>
  <c r="E14" i="1"/>
  <c r="G23" i="2"/>
  <c r="E84" i="1"/>
  <c r="E78" i="1" s="1"/>
  <c r="E53" i="1"/>
  <c r="E59" i="1"/>
  <c r="E63" i="1"/>
  <c r="G11" i="2"/>
  <c r="E19" i="1"/>
  <c r="E41" i="1"/>
  <c r="G19" i="5" l="1"/>
  <c r="G16" i="2"/>
  <c r="E58" i="1"/>
  <c r="E89" i="1" s="1"/>
  <c r="E19" i="5"/>
  <c r="K19" i="5"/>
  <c r="M16" i="5"/>
  <c r="I19" i="5"/>
  <c r="M10" i="5"/>
  <c r="D19" i="5"/>
  <c r="E33" i="1"/>
  <c r="E13" i="1"/>
  <c r="G10" i="2"/>
  <c r="G43" i="2" s="1"/>
  <c r="G51" i="2" s="1"/>
  <c r="M19" i="5" l="1"/>
  <c r="G53" i="2"/>
  <c r="E51" i="1"/>
  <c r="E80" i="1"/>
  <c r="F80" i="1"/>
</calcChain>
</file>

<file path=xl/sharedStrings.xml><?xml version="1.0" encoding="utf-8"?>
<sst xmlns="http://schemas.openxmlformats.org/spreadsheetml/2006/main" count="317" uniqueCount="250">
  <si>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</si>
  <si>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</si>
  <si>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</si>
  <si>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</si>
  <si>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</si>
  <si>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</si>
  <si>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</si>
  <si>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</si>
  <si>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</si>
  <si>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</si>
  <si>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</si>
  <si>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</si>
  <si>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</si>
  <si>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</si>
  <si>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</si>
  <si>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</si>
  <si>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</si>
  <si>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</si>
  <si>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</si>
  <si>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</si>
  <si>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</si>
  <si>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</si>
  <si>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</si>
  <si>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</si>
  <si>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</si>
  <si>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</si>
  <si>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</si>
  <si>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</si>
  <si>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</si>
  <si>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</si>
  <si>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</si>
  <si>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</si>
  <si>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</si>
  <si>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</si>
  <si>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</si>
  <si>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</si>
  <si>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</si>
  <si>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</si>
  <si>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</si>
  <si>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</si>
  <si>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</si>
  <si>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</si>
  <si>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</si>
  <si>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</si>
  <si>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</si>
  <si>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</si>
  <si>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</si>
  <si>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</si>
  <si>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</si>
  <si>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</si>
  <si>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</si>
  <si>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</si>
  <si>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</si>
  <si>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</si>
  <si>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</si>
  <si>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</si>
  <si>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</si>
  <si>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</si>
  <si>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</si>
  <si>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</si>
  <si>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</si>
  <si>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</si>
  <si>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</si>
  <si>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</si>
  <si>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</si>
  <si>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</si>
  <si>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</si>
  <si>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</si>
  <si>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</si>
  <si>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</si>
  <si>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</si>
  <si>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</si>
  <si>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</si>
  <si>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</si>
  <si>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</si>
  <si>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</si>
  <si>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</si>
  <si>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</si>
  <si>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</si>
  <si>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</si>
  <si>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</si>
  <si>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</si>
  <si>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</si>
  <si>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</si>
  <si>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</si>
  <si>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</si>
  <si>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</si>
  <si>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</si>
  <si>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</si>
  <si>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</si>
  <si>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</si>
  <si>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</si>
  <si>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</si>
  <si>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</si>
  <si>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</si>
  <si>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</si>
  <si>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</si>
  <si>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</si>
  <si>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</si>
  <si>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</si>
  <si>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</si>
  <si>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</si>
  <si>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</si>
  <si>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</si>
  <si>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</si>
  <si>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</si>
  <si>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</si>
  <si>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</si>
  <si>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</si>
  <si>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</si>
  <si>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</si>
  <si>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</si>
  <si>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</si>
  <si>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</si>
  <si>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</si>
  <si>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</si>
  <si>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</si>
  <si>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</si>
  <si>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</si>
  <si>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</si>
  <si>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family val="2"/>
        <charset val="186"/>
      </rPr>
      <t/>
    </r>
  </si>
  <si>
    <t>Grąžintinos finansavimo sumos</t>
  </si>
  <si>
    <t>Kitos mokėtinos sumos biudžetui</t>
  </si>
  <si>
    <t>BĮ Palangos miesto rinkliavų centras</t>
  </si>
  <si>
    <t>302290562, Gintaro g. 33A, Palanga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</si>
  <si>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</si>
  <si>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</si>
  <si>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</si>
  <si>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</si>
  <si>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</si>
  <si>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</si>
  <si>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</si>
  <si>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</si>
  <si>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</si>
  <si>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</si>
  <si>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</si>
  <si>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</si>
  <si>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</si>
  <si>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</si>
  <si>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</si>
  <si>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</si>
  <si>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</si>
  <si>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</si>
  <si>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</si>
  <si>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</si>
  <si>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</si>
  <si>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</si>
  <si>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</si>
  <si>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</si>
  <si>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</si>
  <si>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</si>
  <si>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</si>
  <si>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</si>
  <si>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</si>
  <si>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</si>
  <si>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</si>
  <si>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</si>
  <si>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</si>
  <si>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</si>
  <si>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</si>
  <si>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</si>
  <si>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</si>
  <si>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</si>
  <si>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</si>
  <si>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</si>
  <si>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</si>
  <si>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</si>
  <si>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</si>
  <si>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</si>
  <si>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</si>
  <si>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</si>
  <si>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</si>
  <si>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</si>
  <si>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</si>
  <si>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</si>
  <si>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</si>
  <si>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</si>
  <si>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</si>
  <si>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</si>
  <si>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</si>
  <si>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</si>
  <si>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</si>
  <si>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</si>
  <si>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</si>
  <si>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</si>
  <si>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</si>
  <si>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1.</t>
  </si>
  <si>
    <t>2.</t>
  </si>
  <si>
    <t>3.</t>
  </si>
  <si>
    <t>4.</t>
  </si>
  <si>
    <t>5.</t>
  </si>
  <si>
    <t>FINANSAVIMO SUMOS PAGAL ŠALTINĮ, TIKSLINĘ PASKIRTĮ IR JŲ POKYČIAI PER ATASKAITINĮ LAIKOTARPĮ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</si>
  <si>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</si>
  <si>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</si>
  <si>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</si>
  <si>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</si>
  <si>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</si>
  <si>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</si>
  <si>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</si>
  <si>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</si>
  <si>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</si>
  <si>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</si>
  <si>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</si>
  <si>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</si>
  <si>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</si>
  <si>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</si>
  <si>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</si>
  <si>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</si>
  <si>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</si>
  <si>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</si>
  <si>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</si>
  <si>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</si>
  <si>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</si>
  <si>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</si>
  <si>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</si>
  <si>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</si>
  <si>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</si>
  <si>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</si>
  <si>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</si>
  <si>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</si>
  <si>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t>Su darbo santykiais susiję įsipareigojimai</t>
  </si>
  <si>
    <t>II. 12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</si>
  <si>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</si>
  <si>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III.2</t>
  </si>
  <si>
    <t xml:space="preserve"> III.3</t>
  </si>
  <si>
    <t>III.6</t>
  </si>
  <si>
    <t>Gautinos trumpalaikės finansinės sumos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</si>
  <si>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</si>
  <si>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</si>
  <si>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</si>
  <si>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</si>
  <si>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</si>
  <si>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</si>
  <si>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</si>
  <si>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</si>
  <si>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</si>
  <si>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</si>
  <si>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</si>
  <si>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</si>
  <si>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</si>
  <si>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</si>
  <si>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Pateikimo valiuta ir tikslumas: eurais</t>
  </si>
  <si>
    <t>L. e. direktoriaus pareigas</t>
  </si>
  <si>
    <t>Ričardas Pocius</t>
  </si>
  <si>
    <r>
      <t>(teisės aktais įpareigoto pasirašyti asmens</t>
    </r>
    <r>
      <rPr>
        <b/>
        <sz val="8"/>
        <rFont val="Times New Roman"/>
        <family val="1"/>
        <charset val="186"/>
      </rPr>
      <t xml:space="preserve"> </t>
    </r>
    <r>
      <rPr>
        <sz val="8"/>
        <rFont val="Times New Roman"/>
        <family val="1"/>
        <charset val="186"/>
      </rPr>
      <t>pareigų pavadinimas)</t>
    </r>
  </si>
  <si>
    <t>PAGAL 2015 m. rugsėjo 30 d. DUOMENIS</t>
  </si>
  <si>
    <t>2015.10.19  Nr.(3.2)-3.2</t>
  </si>
  <si>
    <t>PAGAL 2016 M.  KOVO 31 D. DUOMENIS</t>
  </si>
  <si>
    <t>2016 m. balandžio 14 d. Nr.  (3.3)-3/13</t>
  </si>
  <si>
    <t xml:space="preserve">                                                  Gintaro g. 33A Palanga;  302290562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</si>
</sst>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  <family val="2"/>
      <charset val="186"/>
    </font>
    <font>
      <sz val="11"/>
      <name val="TimesNewRoman,Bold"/>
    </font>
    <font>
      <sz val="11"/>
      <name val="Arial"/>
      <family val="2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b/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sz val="11"/>
      <name val="Times"/>
      <family val="1"/>
      <charset val="186"/>
    </font>
    <font>
      <sz val="11"/>
      <color theme="1"/>
      <name val="Times"/>
      <family val="1"/>
      <charset val="186"/>
    </font>
    <font>
      <b/>
      <i/>
      <sz val="11"/>
      <name val="TimesNewRoman,Bold"/>
    </font>
    <font>
      <b/>
      <i/>
      <sz val="11"/>
      <name val="Arial"/>
      <family val="2"/>
      <charset val="186"/>
    </font>
    <font>
      <sz val="8"/>
      <name val="TimesNewRoman,Bold"/>
    </font>
    <font>
      <i/>
      <sz val="8"/>
      <name val="TimesNewRoman,Bold"/>
    </font>
    <font>
      <b/>
      <i/>
      <u/>
      <sz val="10"/>
      <name val="Times New Roman"/>
      <family val="1"/>
      <charset val="186"/>
    </font>
    <font>
      <b/>
      <i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2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21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1" fontId="12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21" fillId="2" borderId="1" xfId="1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horizontal="right" vertical="center" wrapText="1"/>
    </xf>
    <xf numFmtId="2" fontId="24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>
      <alignment horizontal="right"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2" fillId="2" borderId="1" xfId="1" applyNumberFormat="1" applyFont="1" applyFill="1" applyBorder="1" applyAlignment="1">
      <alignment vertical="center" wrapText="1"/>
    </xf>
    <xf numFmtId="2" fontId="5" fillId="2" borderId="1" xfId="1" applyNumberFormat="1" applyFont="1" applyFill="1" applyBorder="1" applyAlignment="1">
      <alignment vertical="center" wrapText="1"/>
    </xf>
    <xf numFmtId="2" fontId="4" fillId="2" borderId="5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21" fillId="0" borderId="1" xfId="0" applyNumberFormat="1" applyFont="1" applyBorder="1" applyAlignment="1">
      <alignment vertical="center"/>
    </xf>
    <xf numFmtId="0" fontId="12" fillId="2" borderId="0" xfId="1" applyFont="1" applyFill="1" applyAlignment="1">
      <alignment horizontal="center" vertical="center" wrapText="1"/>
    </xf>
    <xf numFmtId="0" fontId="1" fillId="2" borderId="11" xfId="1" applyFill="1" applyBorder="1" applyAlignment="1">
      <alignment vertical="center" wrapText="1"/>
    </xf>
    <xf numFmtId="0" fontId="0" fillId="0" borderId="0" xfId="0" applyAlignment="1">
      <alignment horizontal="left"/>
    </xf>
    <xf numFmtId="2" fontId="4" fillId="0" borderId="1" xfId="0" applyNumberFormat="1" applyFont="1" applyBorder="1" applyAlignment="1">
      <alignment horizontal="right" vertical="center"/>
    </xf>
    <xf numFmtId="0" fontId="27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" fillId="2" borderId="0" xfId="1" applyFill="1" applyAlignment="1">
      <alignment vertical="center" wrapText="1"/>
    </xf>
    <xf numFmtId="0" fontId="25" fillId="2" borderId="0" xfId="1" applyFont="1" applyFill="1" applyAlignment="1">
      <alignment vertical="center" wrapText="1"/>
    </xf>
    <xf numFmtId="0" fontId="26" fillId="0" borderId="11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2" borderId="0" xfId="1" applyFont="1" applyFill="1" applyAlignment="1">
      <alignment vertical="center" wrapText="1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32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2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28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33" fillId="2" borderId="0" xfId="1" applyFont="1" applyFill="1" applyAlignment="1">
      <alignment horizontal="center" vertical="center" wrapText="1"/>
    </xf>
    <xf numFmtId="0" fontId="34" fillId="2" borderId="0" xfId="1" applyFont="1" applyFill="1" applyAlignment="1">
      <alignment horizontal="center" vertical="center" wrapText="1"/>
    </xf>
    <xf numFmtId="0" fontId="34" fillId="2" borderId="0" xfId="1" applyFont="1" applyFill="1" applyAlignment="1">
      <alignment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workbookViewId="0">
      <selection activeCell="A4" sqref="A4:F4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120" customWidth="1"/>
  </cols>
  <sheetData>
    <row r="1" spans="1:8">
      <c r="A1" s="1"/>
      <c r="B1" s="1"/>
      <c r="C1" s="1"/>
      <c r="D1" s="149" t="s">
        <v>26</v>
      </c>
      <c r="E1" s="150"/>
      <c r="F1" s="150"/>
      <c r="G1" s="1"/>
      <c r="H1" s="1"/>
    </row>
    <row r="2" spans="1:8">
      <c r="A2" s="1"/>
      <c r="B2" s="1"/>
      <c r="C2" s="1"/>
      <c r="D2" s="151" t="s">
        <v>0</v>
      </c>
      <c r="E2" s="152"/>
      <c r="F2" s="152"/>
      <c r="G2" s="1"/>
      <c r="H2" s="1"/>
    </row>
    <row r="3" spans="1:8">
      <c r="A3" s="153"/>
      <c r="B3" s="153"/>
      <c r="C3" s="153"/>
      <c r="D3" s="153"/>
      <c r="E3" s="153"/>
      <c r="F3" s="153"/>
      <c r="G3" s="1"/>
      <c r="H3" s="1"/>
    </row>
    <row r="4" spans="1:8" ht="12.75" customHeight="1">
      <c r="A4" s="199" t="s">
        <v>117</v>
      </c>
      <c r="B4" s="200"/>
      <c r="C4" s="200"/>
      <c r="D4" s="200"/>
      <c r="E4" s="201"/>
      <c r="F4" s="201"/>
      <c r="G4" s="1"/>
      <c r="H4" s="1"/>
    </row>
    <row r="5" spans="1:8" s="128" customFormat="1">
      <c r="A5" s="155" t="s">
        <v>249</v>
      </c>
      <c r="B5" s="156"/>
      <c r="C5" s="156"/>
      <c r="D5" s="156"/>
      <c r="E5" s="156"/>
      <c r="F5" s="156"/>
      <c r="G5" s="156"/>
      <c r="H5" s="156"/>
    </row>
    <row r="6" spans="1:8" ht="10.5" customHeight="1">
      <c r="A6" s="154"/>
      <c r="B6" s="139"/>
      <c r="C6" s="139"/>
      <c r="D6" s="139"/>
      <c r="E6" s="1"/>
      <c r="F6" s="115"/>
      <c r="G6" s="1"/>
      <c r="H6" s="1"/>
    </row>
    <row r="7" spans="1:8">
      <c r="A7" s="134" t="s">
        <v>27</v>
      </c>
      <c r="B7" s="135"/>
      <c r="C7" s="135"/>
      <c r="D7" s="135"/>
      <c r="E7" s="136"/>
      <c r="F7" s="136"/>
      <c r="G7" s="1"/>
      <c r="H7" s="1"/>
    </row>
    <row r="8" spans="1:8">
      <c r="A8" s="134" t="s">
        <v>247</v>
      </c>
      <c r="B8" s="135"/>
      <c r="C8" s="135"/>
      <c r="D8" s="135"/>
      <c r="E8" s="136"/>
      <c r="F8" s="136"/>
      <c r="G8" s="1"/>
      <c r="H8" s="1"/>
    </row>
    <row r="9" spans="1:8">
      <c r="A9" s="137" t="s">
        <v>248</v>
      </c>
      <c r="B9" s="138"/>
      <c r="C9" s="138"/>
      <c r="D9" s="138"/>
      <c r="E9" s="139"/>
      <c r="F9" s="139"/>
      <c r="G9" s="1"/>
      <c r="H9" s="1"/>
    </row>
    <row r="10" spans="1:8" ht="9.75" customHeight="1">
      <c r="A10" s="132" t="s">
        <v>1</v>
      </c>
      <c r="B10" s="132"/>
      <c r="C10" s="132"/>
      <c r="D10" s="132"/>
      <c r="E10" s="140"/>
      <c r="F10" s="140"/>
      <c r="G10" s="1"/>
      <c r="H10" s="1"/>
    </row>
    <row r="11" spans="1:8" ht="10.5" customHeight="1">
      <c r="A11" s="8"/>
      <c r="B11" s="9"/>
      <c r="C11" s="9"/>
      <c r="D11" s="141" t="s">
        <v>241</v>
      </c>
      <c r="E11" s="142"/>
      <c r="F11" s="142"/>
    </row>
    <row r="12" spans="1:8" ht="63.75" customHeight="1">
      <c r="A12" s="3" t="s">
        <v>2</v>
      </c>
      <c r="B12" s="147" t="s">
        <v>3</v>
      </c>
      <c r="C12" s="148"/>
      <c r="D12" s="68" t="s">
        <v>4</v>
      </c>
      <c r="E12" s="69" t="s">
        <v>28</v>
      </c>
      <c r="F12" s="116" t="s">
        <v>29</v>
      </c>
    </row>
    <row r="13" spans="1:8">
      <c r="A13" s="2" t="s">
        <v>5</v>
      </c>
      <c r="B13" s="11" t="s">
        <v>30</v>
      </c>
      <c r="C13" s="24"/>
      <c r="D13" s="5"/>
      <c r="E13" s="93">
        <f>SUM(E14+E19)</f>
        <v>131131.22999999998</v>
      </c>
      <c r="F13" s="93">
        <f>SUM(F14+F19)</f>
        <v>135253.53</v>
      </c>
    </row>
    <row r="14" spans="1:8">
      <c r="A14" s="23" t="s">
        <v>6</v>
      </c>
      <c r="B14" s="27" t="s">
        <v>31</v>
      </c>
      <c r="C14" s="13"/>
      <c r="D14" s="19">
        <v>1</v>
      </c>
      <c r="E14" s="109">
        <f>SUM(E15:E18)</f>
        <v>1140.5899999999999</v>
      </c>
      <c r="F14" s="109">
        <f>SUM(F15:F18)</f>
        <v>1469.18</v>
      </c>
    </row>
    <row r="15" spans="1:8">
      <c r="A15" s="19" t="s">
        <v>32</v>
      </c>
      <c r="B15" s="7"/>
      <c r="C15" s="37" t="s">
        <v>33</v>
      </c>
      <c r="D15" s="58"/>
      <c r="E15" s="12"/>
      <c r="F15" s="12"/>
    </row>
    <row r="16" spans="1:8">
      <c r="A16" s="19" t="s">
        <v>34</v>
      </c>
      <c r="B16" s="7"/>
      <c r="C16" s="37" t="s">
        <v>35</v>
      </c>
      <c r="D16" s="59"/>
      <c r="E16" s="12">
        <v>1140.5899999999999</v>
      </c>
      <c r="F16" s="12">
        <v>1469.18</v>
      </c>
    </row>
    <row r="17" spans="1:6">
      <c r="A17" s="19" t="s">
        <v>36</v>
      </c>
      <c r="B17" s="7"/>
      <c r="C17" s="37" t="s">
        <v>37</v>
      </c>
      <c r="D17" s="59"/>
      <c r="E17" s="12"/>
      <c r="F17" s="12"/>
    </row>
    <row r="18" spans="1:6">
      <c r="A18" s="19" t="s">
        <v>38</v>
      </c>
      <c r="B18" s="7"/>
      <c r="C18" s="37" t="s">
        <v>39</v>
      </c>
      <c r="D18" s="23"/>
      <c r="E18" s="12"/>
      <c r="F18" s="12"/>
    </row>
    <row r="19" spans="1:6">
      <c r="A19" s="23" t="s">
        <v>9</v>
      </c>
      <c r="B19" s="16" t="s">
        <v>40</v>
      </c>
      <c r="C19" s="17"/>
      <c r="D19" s="23">
        <v>2</v>
      </c>
      <c r="E19" s="93">
        <f>SUM(E20:E29)</f>
        <v>129990.63999999998</v>
      </c>
      <c r="F19" s="93">
        <f>SUM(F20:F29)</f>
        <v>133784.35</v>
      </c>
    </row>
    <row r="20" spans="1:6">
      <c r="A20" s="19" t="s">
        <v>10</v>
      </c>
      <c r="B20" s="7"/>
      <c r="C20" s="37" t="s">
        <v>41</v>
      </c>
      <c r="D20" s="59"/>
      <c r="E20" s="12"/>
      <c r="F20" s="12"/>
    </row>
    <row r="21" spans="1:6">
      <c r="A21" s="19" t="s">
        <v>11</v>
      </c>
      <c r="B21" s="7"/>
      <c r="C21" s="37" t="s">
        <v>42</v>
      </c>
      <c r="D21" s="59"/>
      <c r="E21" s="12"/>
      <c r="F21" s="12"/>
    </row>
    <row r="22" spans="1:6">
      <c r="A22" s="19" t="s">
        <v>43</v>
      </c>
      <c r="B22" s="7"/>
      <c r="C22" s="37" t="s">
        <v>44</v>
      </c>
      <c r="D22" s="59"/>
      <c r="E22" s="106">
        <v>47530.95</v>
      </c>
      <c r="F22" s="106">
        <v>47747.25</v>
      </c>
    </row>
    <row r="23" spans="1:6">
      <c r="A23" s="19" t="s">
        <v>12</v>
      </c>
      <c r="B23" s="7"/>
      <c r="C23" s="37" t="s">
        <v>45</v>
      </c>
      <c r="D23" s="59"/>
      <c r="E23" s="12"/>
      <c r="F23" s="12"/>
    </row>
    <row r="24" spans="1:6">
      <c r="A24" s="19" t="s">
        <v>46</v>
      </c>
      <c r="B24" s="7"/>
      <c r="C24" s="37" t="s">
        <v>47</v>
      </c>
      <c r="D24" s="59"/>
      <c r="E24" s="12"/>
      <c r="F24" s="12"/>
    </row>
    <row r="25" spans="1:6">
      <c r="A25" s="19" t="s">
        <v>48</v>
      </c>
      <c r="B25" s="7"/>
      <c r="C25" s="37" t="s">
        <v>49</v>
      </c>
      <c r="D25" s="59"/>
      <c r="E25" s="106">
        <v>0</v>
      </c>
      <c r="F25" s="106">
        <v>0</v>
      </c>
    </row>
    <row r="26" spans="1:6">
      <c r="A26" s="19" t="s">
        <v>50</v>
      </c>
      <c r="B26" s="7"/>
      <c r="C26" s="37" t="s">
        <v>51</v>
      </c>
      <c r="D26" s="59"/>
      <c r="E26" s="12"/>
      <c r="F26" s="12"/>
    </row>
    <row r="27" spans="1:6">
      <c r="A27" s="19" t="s">
        <v>52</v>
      </c>
      <c r="B27" s="7"/>
      <c r="C27" s="37" t="s">
        <v>53</v>
      </c>
      <c r="D27" s="59"/>
      <c r="E27" s="12">
        <v>1209.6500000000001</v>
      </c>
      <c r="F27" s="12">
        <v>1339.76</v>
      </c>
    </row>
    <row r="28" spans="1:6">
      <c r="A28" s="19" t="s">
        <v>54</v>
      </c>
      <c r="B28" s="21"/>
      <c r="C28" s="38" t="s">
        <v>55</v>
      </c>
      <c r="D28" s="59"/>
      <c r="E28" s="106">
        <v>81250.039999999994</v>
      </c>
      <c r="F28" s="12">
        <v>84697.34</v>
      </c>
    </row>
    <row r="29" spans="1:6">
      <c r="A29" s="19" t="s">
        <v>56</v>
      </c>
      <c r="B29" s="7"/>
      <c r="C29" s="37" t="s">
        <v>57</v>
      </c>
      <c r="D29" s="23"/>
      <c r="E29" s="12"/>
      <c r="F29" s="12"/>
    </row>
    <row r="30" spans="1:6">
      <c r="A30" s="23" t="s">
        <v>13</v>
      </c>
      <c r="B30" s="6" t="s">
        <v>58</v>
      </c>
      <c r="C30" s="6"/>
      <c r="D30" s="23"/>
      <c r="E30" s="106">
        <v>0</v>
      </c>
      <c r="F30" s="106">
        <v>0</v>
      </c>
    </row>
    <row r="31" spans="1:6">
      <c r="A31" s="23" t="s">
        <v>18</v>
      </c>
      <c r="B31" s="6" t="s">
        <v>59</v>
      </c>
      <c r="C31" s="6"/>
      <c r="D31" s="65"/>
      <c r="E31" s="106">
        <v>0</v>
      </c>
      <c r="F31" s="106">
        <v>0</v>
      </c>
    </row>
    <row r="32" spans="1:6">
      <c r="A32" s="2" t="s">
        <v>17</v>
      </c>
      <c r="B32" s="11" t="s">
        <v>60</v>
      </c>
      <c r="C32" s="24"/>
      <c r="D32" s="66">
        <v>6</v>
      </c>
      <c r="E32" s="109">
        <v>0</v>
      </c>
      <c r="F32" s="109">
        <v>0</v>
      </c>
    </row>
    <row r="33" spans="1:6">
      <c r="A33" s="3" t="s">
        <v>22</v>
      </c>
      <c r="B33" s="51" t="s">
        <v>61</v>
      </c>
      <c r="C33" s="25"/>
      <c r="D33" s="23"/>
      <c r="E33" s="57">
        <f>SUM(E40+E41+E34+E49)</f>
        <v>406747.5</v>
      </c>
      <c r="F33" s="121">
        <f>SUM(F40+F41+F34+F49)</f>
        <v>134936.91</v>
      </c>
    </row>
    <row r="34" spans="1:6">
      <c r="A34" s="46" t="s">
        <v>6</v>
      </c>
      <c r="B34" s="40" t="s">
        <v>62</v>
      </c>
      <c r="C34" s="43"/>
      <c r="D34" s="23">
        <v>7</v>
      </c>
      <c r="E34" s="109">
        <f>SUM(E35:E38)</f>
        <v>41.69</v>
      </c>
      <c r="F34" s="109">
        <f>SUM(F35:F38)</f>
        <v>523.76</v>
      </c>
    </row>
    <row r="35" spans="1:6">
      <c r="A35" s="14" t="s">
        <v>32</v>
      </c>
      <c r="B35" s="21"/>
      <c r="C35" s="38" t="s">
        <v>63</v>
      </c>
      <c r="D35" s="59"/>
      <c r="E35" s="12"/>
      <c r="F35" s="12"/>
    </row>
    <row r="36" spans="1:6">
      <c r="A36" s="14" t="s">
        <v>34</v>
      </c>
      <c r="B36" s="21"/>
      <c r="C36" s="38" t="s">
        <v>64</v>
      </c>
      <c r="D36" s="59"/>
      <c r="E36" s="106">
        <v>41.69</v>
      </c>
      <c r="F36" s="106">
        <v>523.76</v>
      </c>
    </row>
    <row r="37" spans="1:6">
      <c r="A37" s="14" t="s">
        <v>36</v>
      </c>
      <c r="B37" s="21"/>
      <c r="C37" s="38" t="s">
        <v>65</v>
      </c>
      <c r="D37" s="59"/>
      <c r="E37" s="12"/>
      <c r="F37" s="12"/>
    </row>
    <row r="38" spans="1:6">
      <c r="A38" s="14" t="s">
        <v>38</v>
      </c>
      <c r="B38" s="21"/>
      <c r="C38" s="38" t="s">
        <v>66</v>
      </c>
      <c r="D38" s="59"/>
      <c r="E38" s="12"/>
      <c r="F38" s="12"/>
    </row>
    <row r="39" spans="1:6" ht="15" customHeight="1">
      <c r="A39" s="14" t="s">
        <v>67</v>
      </c>
      <c r="B39" s="21"/>
      <c r="C39" s="39" t="s">
        <v>68</v>
      </c>
      <c r="D39" s="59"/>
      <c r="E39" s="12"/>
      <c r="F39" s="12"/>
    </row>
    <row r="40" spans="1:6">
      <c r="A40" s="46" t="s">
        <v>9</v>
      </c>
      <c r="B40" s="52" t="s">
        <v>69</v>
      </c>
      <c r="C40" s="44"/>
      <c r="D40" s="23">
        <v>4</v>
      </c>
      <c r="E40" s="109">
        <v>1250.71</v>
      </c>
      <c r="F40" s="109">
        <v>3349.81</v>
      </c>
    </row>
    <row r="41" spans="1:6">
      <c r="A41" s="46" t="s">
        <v>13</v>
      </c>
      <c r="B41" s="40" t="s">
        <v>70</v>
      </c>
      <c r="C41" s="43"/>
      <c r="D41" s="23">
        <v>3</v>
      </c>
      <c r="E41" s="109">
        <f>SUM(E43:E47)</f>
        <v>382243.22</v>
      </c>
      <c r="F41" s="109">
        <f>SUM(F43:F47)</f>
        <v>130545.32</v>
      </c>
    </row>
    <row r="42" spans="1:6">
      <c r="A42" s="50" t="s">
        <v>14</v>
      </c>
      <c r="B42" s="43"/>
      <c r="C42" s="107" t="s">
        <v>226</v>
      </c>
      <c r="D42" s="23"/>
      <c r="E42" s="93"/>
      <c r="F42" s="93"/>
    </row>
    <row r="43" spans="1:6">
      <c r="A43" s="50" t="s">
        <v>223</v>
      </c>
      <c r="B43" s="21"/>
      <c r="C43" s="38" t="s">
        <v>71</v>
      </c>
      <c r="D43" s="61"/>
      <c r="E43" s="124">
        <v>42.81</v>
      </c>
      <c r="F43" s="124"/>
    </row>
    <row r="44" spans="1:6">
      <c r="A44" s="14" t="s">
        <v>224</v>
      </c>
      <c r="B44" s="21"/>
      <c r="C44" s="38" t="s">
        <v>72</v>
      </c>
      <c r="D44" s="62"/>
      <c r="E44" s="12">
        <v>10648.88</v>
      </c>
      <c r="F44" s="12">
        <v>10648.88</v>
      </c>
    </row>
    <row r="45" spans="1:6" ht="25.5" customHeight="1">
      <c r="A45" s="14" t="s">
        <v>15</v>
      </c>
      <c r="B45" s="21"/>
      <c r="C45" s="39" t="s">
        <v>73</v>
      </c>
      <c r="D45" s="62"/>
      <c r="E45" s="106">
        <v>6498.33</v>
      </c>
      <c r="F45" s="106">
        <v>6346.8</v>
      </c>
    </row>
    <row r="46" spans="1:6">
      <c r="A46" s="14" t="s">
        <v>16</v>
      </c>
      <c r="B46" s="21"/>
      <c r="C46" s="38" t="s">
        <v>74</v>
      </c>
      <c r="D46" s="62"/>
      <c r="E46" s="108">
        <v>4224.0200000000004</v>
      </c>
      <c r="F46" s="108">
        <v>2947.48</v>
      </c>
    </row>
    <row r="47" spans="1:6">
      <c r="A47" s="14" t="s">
        <v>225</v>
      </c>
      <c r="B47" s="21"/>
      <c r="C47" s="38" t="s">
        <v>75</v>
      </c>
      <c r="D47" s="23"/>
      <c r="E47" s="106">
        <v>360829.18</v>
      </c>
      <c r="F47" s="106">
        <v>110602.16</v>
      </c>
    </row>
    <row r="48" spans="1:6">
      <c r="A48" s="46" t="s">
        <v>18</v>
      </c>
      <c r="B48" s="4" t="s">
        <v>76</v>
      </c>
      <c r="C48" s="4"/>
      <c r="D48" s="62"/>
      <c r="E48" s="12"/>
      <c r="F48" s="12"/>
    </row>
    <row r="49" spans="1:8">
      <c r="A49" s="46" t="s">
        <v>21</v>
      </c>
      <c r="B49" s="4" t="s">
        <v>77</v>
      </c>
      <c r="C49" s="4"/>
      <c r="D49" s="23">
        <v>5</v>
      </c>
      <c r="E49" s="109">
        <v>23211.88</v>
      </c>
      <c r="F49" s="109">
        <v>518.02</v>
      </c>
    </row>
    <row r="50" spans="1:8">
      <c r="A50" s="56"/>
      <c r="B50" s="41"/>
      <c r="C50" s="42"/>
      <c r="D50" s="63"/>
      <c r="E50" s="18"/>
      <c r="F50" s="18"/>
    </row>
    <row r="51" spans="1:8">
      <c r="A51" s="23"/>
      <c r="B51" s="11" t="s">
        <v>78</v>
      </c>
      <c r="C51" s="24"/>
      <c r="D51" s="23"/>
      <c r="E51" s="121">
        <f>SUM(E13+E32+E33)</f>
        <v>537878.73</v>
      </c>
      <c r="F51" s="121">
        <f>SUM(F13+F32+F33)</f>
        <v>270190.44</v>
      </c>
    </row>
    <row r="52" spans="1:8">
      <c r="A52" s="19"/>
      <c r="B52" s="7"/>
      <c r="C52" s="20"/>
      <c r="D52" s="64"/>
      <c r="E52" s="12"/>
      <c r="F52" s="12"/>
    </row>
    <row r="53" spans="1:8">
      <c r="A53" s="2" t="s">
        <v>24</v>
      </c>
      <c r="B53" s="11" t="s">
        <v>79</v>
      </c>
      <c r="C53" s="11"/>
      <c r="D53" s="23">
        <v>8</v>
      </c>
      <c r="E53" s="109">
        <f>SUM(E54:E57)</f>
        <v>113971.99</v>
      </c>
      <c r="F53" s="109">
        <f>SUM(F54:F57)</f>
        <v>126143.51</v>
      </c>
    </row>
    <row r="54" spans="1:8">
      <c r="A54" s="23" t="s">
        <v>6</v>
      </c>
      <c r="B54" s="6" t="s">
        <v>80</v>
      </c>
      <c r="C54" s="6"/>
      <c r="D54" s="23"/>
      <c r="E54" s="106"/>
      <c r="F54" s="106"/>
    </row>
    <row r="55" spans="1:8">
      <c r="A55" s="15" t="s">
        <v>9</v>
      </c>
      <c r="B55" s="16" t="s">
        <v>7</v>
      </c>
      <c r="C55" s="17"/>
      <c r="D55" s="15"/>
      <c r="E55" s="123">
        <v>57377.98</v>
      </c>
      <c r="F55" s="123">
        <v>71974.7</v>
      </c>
    </row>
    <row r="56" spans="1:8">
      <c r="A56" s="23" t="s">
        <v>13</v>
      </c>
      <c r="B56" s="143" t="s">
        <v>81</v>
      </c>
      <c r="C56" s="144"/>
      <c r="D56" s="23"/>
      <c r="E56" s="12"/>
      <c r="F56" s="12"/>
    </row>
    <row r="57" spans="1:8">
      <c r="A57" s="23" t="s">
        <v>23</v>
      </c>
      <c r="B57" s="6" t="s">
        <v>8</v>
      </c>
      <c r="C57" s="7"/>
      <c r="D57" s="23"/>
      <c r="E57" s="106">
        <v>56594.01</v>
      </c>
      <c r="F57" s="106">
        <v>54168.81</v>
      </c>
    </row>
    <row r="58" spans="1:8">
      <c r="A58" s="2" t="s">
        <v>82</v>
      </c>
      <c r="B58" s="11" t="s">
        <v>83</v>
      </c>
      <c r="C58" s="24"/>
      <c r="D58" s="23">
        <v>9</v>
      </c>
      <c r="E58" s="93">
        <f>SUM(E59+E63)</f>
        <v>407141.9</v>
      </c>
      <c r="F58" s="93">
        <f>SUM(F59+F63)</f>
        <v>126243.53</v>
      </c>
    </row>
    <row r="59" spans="1:8">
      <c r="A59" s="23" t="s">
        <v>6</v>
      </c>
      <c r="B59" s="27" t="s">
        <v>84</v>
      </c>
      <c r="C59" s="28"/>
      <c r="D59" s="23"/>
      <c r="E59" s="109">
        <f>SUM(E60:E62)</f>
        <v>0</v>
      </c>
      <c r="F59" s="109">
        <f>SUM(F60:F62)</f>
        <v>0</v>
      </c>
    </row>
    <row r="60" spans="1:8">
      <c r="A60" s="19" t="s">
        <v>32</v>
      </c>
      <c r="B60" s="32"/>
      <c r="C60" s="37" t="s">
        <v>85</v>
      </c>
      <c r="D60" s="62"/>
      <c r="E60" s="12"/>
      <c r="F60" s="12"/>
      <c r="G60" s="10"/>
      <c r="H60" s="10"/>
    </row>
    <row r="61" spans="1:8">
      <c r="A61" s="19" t="s">
        <v>34</v>
      </c>
      <c r="B61" s="7"/>
      <c r="C61" s="37" t="s">
        <v>86</v>
      </c>
      <c r="D61" s="23"/>
      <c r="E61" s="12"/>
      <c r="F61" s="12"/>
      <c r="G61" s="10"/>
      <c r="H61" s="10"/>
    </row>
    <row r="62" spans="1:8">
      <c r="A62" s="19" t="s">
        <v>87</v>
      </c>
      <c r="B62" s="7"/>
      <c r="C62" s="37" t="s">
        <v>88</v>
      </c>
      <c r="D62" s="60"/>
      <c r="E62" s="12"/>
      <c r="F62" s="12"/>
      <c r="G62" s="10"/>
      <c r="H62" s="10" t="s">
        <v>89</v>
      </c>
    </row>
    <row r="63" spans="1:8">
      <c r="A63" s="46" t="s">
        <v>9</v>
      </c>
      <c r="B63" s="47" t="s">
        <v>90</v>
      </c>
      <c r="C63" s="48"/>
      <c r="D63" s="46"/>
      <c r="E63" s="93">
        <f>SUM(E64+E65+E66+E67+E68+E69+E72+E73+E74+E75+E76+E77)</f>
        <v>407141.9</v>
      </c>
      <c r="F63" s="93">
        <f>SUM(F64+F65+F66+F67+F68+F69+F72+F73+F74+F75+F76+F77)</f>
        <v>126243.53</v>
      </c>
      <c r="G63" s="49"/>
      <c r="H63" s="49"/>
    </row>
    <row r="64" spans="1:8">
      <c r="A64" s="19" t="s">
        <v>10</v>
      </c>
      <c r="B64" s="7"/>
      <c r="C64" s="37" t="s">
        <v>91</v>
      </c>
      <c r="D64" s="23"/>
      <c r="E64" s="12"/>
      <c r="F64" s="12"/>
      <c r="G64" s="10"/>
      <c r="H64" s="10"/>
    </row>
    <row r="65" spans="1:8">
      <c r="A65" s="19" t="s">
        <v>11</v>
      </c>
      <c r="B65" s="32"/>
      <c r="C65" s="37" t="s">
        <v>92</v>
      </c>
      <c r="D65" s="62"/>
      <c r="E65" s="12"/>
      <c r="F65" s="12"/>
      <c r="G65" s="10"/>
      <c r="H65" s="10"/>
    </row>
    <row r="66" spans="1:8">
      <c r="A66" s="19" t="s">
        <v>43</v>
      </c>
      <c r="B66" s="32"/>
      <c r="C66" s="37" t="s">
        <v>93</v>
      </c>
      <c r="D66" s="62"/>
      <c r="E66" s="12"/>
      <c r="F66" s="12"/>
      <c r="G66" s="10"/>
      <c r="H66" s="10"/>
    </row>
    <row r="67" spans="1:8">
      <c r="A67" s="19" t="s">
        <v>12</v>
      </c>
      <c r="B67" s="43"/>
      <c r="C67" s="38" t="s">
        <v>94</v>
      </c>
      <c r="D67" s="62"/>
      <c r="E67" s="12"/>
      <c r="F67" s="12"/>
      <c r="G67" s="10"/>
      <c r="H67" s="10"/>
    </row>
    <row r="68" spans="1:8" ht="15" customHeight="1">
      <c r="A68" s="46" t="s">
        <v>46</v>
      </c>
      <c r="B68" s="21"/>
      <c r="C68" s="72" t="s">
        <v>118</v>
      </c>
      <c r="D68" s="70"/>
      <c r="E68" s="12"/>
      <c r="F68" s="12"/>
      <c r="G68" s="10"/>
      <c r="H68" s="10"/>
    </row>
    <row r="69" spans="1:8" ht="14.25" customHeight="1">
      <c r="A69" s="46" t="s">
        <v>48</v>
      </c>
      <c r="B69" s="21"/>
      <c r="C69" s="73" t="s">
        <v>95</v>
      </c>
      <c r="D69" s="71"/>
      <c r="E69" s="122">
        <f>SUM(E70:E71)</f>
        <v>23744.74</v>
      </c>
      <c r="F69" s="122">
        <v>6146.69</v>
      </c>
      <c r="G69" s="10"/>
      <c r="H69" s="10"/>
    </row>
    <row r="70" spans="1:8">
      <c r="A70" s="46" t="s">
        <v>119</v>
      </c>
      <c r="B70" s="44"/>
      <c r="C70" s="75" t="s">
        <v>121</v>
      </c>
      <c r="D70" s="94"/>
      <c r="E70" s="18"/>
      <c r="F70" s="18"/>
      <c r="G70" s="67"/>
      <c r="H70" s="67"/>
    </row>
    <row r="71" spans="1:8">
      <c r="A71" s="46" t="s">
        <v>120</v>
      </c>
      <c r="B71" s="44"/>
      <c r="C71" s="75" t="s">
        <v>122</v>
      </c>
      <c r="D71" s="70"/>
      <c r="E71" s="123">
        <v>23744.74</v>
      </c>
      <c r="F71" s="123">
        <v>6146.69</v>
      </c>
      <c r="G71" s="67"/>
      <c r="H71" s="67"/>
    </row>
    <row r="72" spans="1:8">
      <c r="A72" s="14" t="s">
        <v>50</v>
      </c>
      <c r="B72" s="26"/>
      <c r="C72" s="45" t="s">
        <v>96</v>
      </c>
      <c r="D72" s="62"/>
      <c r="E72" s="12"/>
      <c r="F72" s="106"/>
      <c r="G72" s="10"/>
      <c r="H72" s="10"/>
    </row>
    <row r="73" spans="1:8">
      <c r="A73" s="19" t="s">
        <v>52</v>
      </c>
      <c r="B73" s="7"/>
      <c r="C73" s="73" t="s">
        <v>97</v>
      </c>
      <c r="D73" s="62"/>
      <c r="E73" s="106"/>
      <c r="F73" s="106"/>
      <c r="G73" s="10"/>
      <c r="H73" s="10"/>
    </row>
    <row r="74" spans="1:8">
      <c r="A74" s="14" t="s">
        <v>54</v>
      </c>
      <c r="B74" s="7"/>
      <c r="C74" s="74" t="s">
        <v>98</v>
      </c>
      <c r="D74" s="62"/>
      <c r="E74" s="106">
        <v>10720.31</v>
      </c>
      <c r="F74" s="106"/>
      <c r="G74" s="10"/>
      <c r="H74" s="10"/>
    </row>
    <row r="75" spans="1:8">
      <c r="A75" s="19" t="s">
        <v>56</v>
      </c>
      <c r="B75" s="7"/>
      <c r="C75" s="74" t="s">
        <v>220</v>
      </c>
      <c r="D75" s="62"/>
      <c r="E75" s="12">
        <v>2316.4499999999998</v>
      </c>
      <c r="F75" s="12">
        <v>2510.75</v>
      </c>
      <c r="G75" s="92"/>
      <c r="H75" s="92"/>
    </row>
    <row r="76" spans="1:8">
      <c r="A76" s="19" t="s">
        <v>100</v>
      </c>
      <c r="B76" s="21"/>
      <c r="C76" s="38" t="s">
        <v>99</v>
      </c>
      <c r="D76" s="62"/>
      <c r="E76" s="106">
        <v>13619.94</v>
      </c>
      <c r="F76" s="106">
        <v>117018.48</v>
      </c>
      <c r="G76" s="10"/>
      <c r="H76" s="10"/>
    </row>
    <row r="77" spans="1:8">
      <c r="A77" s="19" t="s">
        <v>221</v>
      </c>
      <c r="B77" s="7"/>
      <c r="C77" s="37" t="s">
        <v>101</v>
      </c>
      <c r="D77" s="60"/>
      <c r="E77" s="106">
        <v>356740.46</v>
      </c>
      <c r="F77" s="12">
        <v>567.61</v>
      </c>
    </row>
    <row r="78" spans="1:8">
      <c r="A78" s="2" t="s">
        <v>102</v>
      </c>
      <c r="B78" s="29" t="s">
        <v>103</v>
      </c>
      <c r="C78" s="30"/>
      <c r="D78" s="65">
        <v>15</v>
      </c>
      <c r="E78" s="93">
        <f>SUM(E84)</f>
        <v>21077.38</v>
      </c>
      <c r="F78" s="93">
        <f>SUM(F84)</f>
        <v>17803.399999999998</v>
      </c>
    </row>
    <row r="79" spans="1:8">
      <c r="A79" s="23" t="s">
        <v>6</v>
      </c>
      <c r="B79" s="6" t="s">
        <v>104</v>
      </c>
      <c r="C79" s="7"/>
      <c r="D79" s="60"/>
      <c r="E79" s="12"/>
      <c r="F79" s="12"/>
    </row>
    <row r="80" spans="1:8">
      <c r="A80" s="23" t="s">
        <v>9</v>
      </c>
      <c r="B80" s="27" t="s">
        <v>105</v>
      </c>
      <c r="C80" s="28"/>
      <c r="D80" s="23"/>
      <c r="E80" s="109">
        <f ca="1">SUM(E79:E80)</f>
        <v>0</v>
      </c>
      <c r="F80" s="109">
        <f ca="1">SUM(F79:F80)</f>
        <v>0</v>
      </c>
    </row>
    <row r="81" spans="1:6">
      <c r="A81" s="19" t="s">
        <v>10</v>
      </c>
      <c r="B81" s="7"/>
      <c r="C81" s="37" t="s">
        <v>106</v>
      </c>
      <c r="D81" s="23"/>
      <c r="E81" s="12"/>
      <c r="F81" s="12"/>
    </row>
    <row r="82" spans="1:6">
      <c r="A82" s="19" t="s">
        <v>11</v>
      </c>
      <c r="B82" s="7"/>
      <c r="C82" s="37" t="s">
        <v>107</v>
      </c>
      <c r="D82" s="23"/>
      <c r="E82" s="12"/>
      <c r="F82" s="12"/>
    </row>
    <row r="83" spans="1:6">
      <c r="A83" s="14" t="s">
        <v>13</v>
      </c>
      <c r="B83" s="22" t="s">
        <v>108</v>
      </c>
      <c r="C83" s="22"/>
      <c r="D83" s="23"/>
      <c r="E83" s="12"/>
      <c r="F83" s="12"/>
    </row>
    <row r="84" spans="1:6">
      <c r="A84" s="15" t="s">
        <v>18</v>
      </c>
      <c r="B84" s="16" t="s">
        <v>109</v>
      </c>
      <c r="C84" s="17"/>
      <c r="D84" s="23"/>
      <c r="E84" s="109">
        <f>SUM(E85+E86)</f>
        <v>21077.38</v>
      </c>
      <c r="F84" s="109">
        <f>SUM(F85+F86)</f>
        <v>17803.399999999998</v>
      </c>
    </row>
    <row r="85" spans="1:6">
      <c r="A85" s="19" t="s">
        <v>19</v>
      </c>
      <c r="B85" s="24"/>
      <c r="C85" s="37" t="s">
        <v>110</v>
      </c>
      <c r="D85" s="59"/>
      <c r="E85" s="106">
        <v>2759.73</v>
      </c>
      <c r="F85" s="12">
        <v>-514.29</v>
      </c>
    </row>
    <row r="86" spans="1:6">
      <c r="A86" s="19" t="s">
        <v>20</v>
      </c>
      <c r="B86" s="24"/>
      <c r="C86" s="37" t="s">
        <v>111</v>
      </c>
      <c r="D86" s="59"/>
      <c r="E86" s="106">
        <v>18317.650000000001</v>
      </c>
      <c r="F86" s="106">
        <v>18317.689999999999</v>
      </c>
    </row>
    <row r="87" spans="1:6">
      <c r="A87" s="2" t="s">
        <v>112</v>
      </c>
      <c r="B87" s="29" t="s">
        <v>113</v>
      </c>
      <c r="C87" s="31"/>
      <c r="D87" s="59"/>
      <c r="E87" s="109">
        <v>0</v>
      </c>
      <c r="F87" s="109">
        <v>0</v>
      </c>
    </row>
    <row r="88" spans="1:6">
      <c r="A88" s="2"/>
      <c r="B88" s="30"/>
      <c r="C88" s="34"/>
      <c r="D88" s="59"/>
      <c r="E88" s="12"/>
      <c r="F88" s="12"/>
    </row>
    <row r="89" spans="1:6" ht="29.25" customHeight="1">
      <c r="A89" s="2"/>
      <c r="B89" s="145" t="s">
        <v>114</v>
      </c>
      <c r="C89" s="146"/>
      <c r="D89" s="23"/>
      <c r="E89" s="121">
        <f>SUM(E53+E58+E78+E87)</f>
        <v>542191.27</v>
      </c>
      <c r="F89" s="57">
        <f>SUM(F53+F58+F78+F87)</f>
        <v>270190.44</v>
      </c>
    </row>
    <row r="90" spans="1:6">
      <c r="A90" s="35"/>
      <c r="B90" s="33"/>
      <c r="C90" s="33"/>
      <c r="D90" s="33"/>
      <c r="E90" s="36"/>
      <c r="F90" s="117"/>
    </row>
    <row r="91" spans="1:6">
      <c r="A91" s="9"/>
      <c r="B91" s="130" t="s">
        <v>242</v>
      </c>
      <c r="C91" s="130"/>
      <c r="D91" s="53" t="s">
        <v>115</v>
      </c>
      <c r="E91" s="130" t="s">
        <v>243</v>
      </c>
      <c r="F91" s="131"/>
    </row>
    <row r="92" spans="1:6">
      <c r="A92" s="10"/>
      <c r="B92" s="132" t="s">
        <v>244</v>
      </c>
      <c r="C92" s="133"/>
      <c r="D92" s="126" t="s">
        <v>116</v>
      </c>
      <c r="E92" s="132" t="s">
        <v>25</v>
      </c>
      <c r="F92" s="132"/>
    </row>
    <row r="93" spans="1:6">
      <c r="A93" s="54"/>
      <c r="B93" s="54"/>
      <c r="C93" s="54"/>
      <c r="D93" s="55"/>
      <c r="E93" s="9"/>
      <c r="F93" s="118"/>
    </row>
    <row r="94" spans="1:6">
      <c r="A94" s="10"/>
      <c r="B94" s="10"/>
      <c r="C94" s="10"/>
      <c r="D94" s="36"/>
      <c r="E94" s="10"/>
      <c r="F94" s="119"/>
    </row>
    <row r="95" spans="1:6">
      <c r="A95" s="10"/>
      <c r="B95" s="10"/>
      <c r="C95" s="10"/>
      <c r="D95" s="36"/>
      <c r="E95" s="10"/>
      <c r="F95" s="119"/>
    </row>
    <row r="96" spans="1:6">
      <c r="A96" s="10"/>
      <c r="B96" s="10"/>
      <c r="C96" s="10"/>
      <c r="D96" s="36"/>
      <c r="E96" s="10"/>
      <c r="F96" s="119"/>
    </row>
    <row r="97" spans="1:6">
      <c r="A97" s="10"/>
      <c r="B97" s="10"/>
      <c r="C97" s="10"/>
      <c r="D97" s="36"/>
      <c r="E97" s="10"/>
      <c r="F97" s="119"/>
    </row>
    <row r="98" spans="1:6">
      <c r="A98" s="10"/>
      <c r="B98" s="10"/>
      <c r="C98" s="10"/>
      <c r="D98" s="36"/>
      <c r="E98" s="10"/>
      <c r="F98" s="119"/>
    </row>
    <row r="99" spans="1:6">
      <c r="A99" s="10"/>
      <c r="B99" s="10"/>
      <c r="C99" s="10"/>
      <c r="D99" s="36"/>
      <c r="E99" s="10"/>
      <c r="F99" s="119"/>
    </row>
    <row r="100" spans="1:6">
      <c r="A100" s="10"/>
      <c r="B100" s="10"/>
      <c r="C100" s="10"/>
      <c r="D100" s="36"/>
      <c r="E100" s="10"/>
      <c r="F100" s="119"/>
    </row>
    <row r="101" spans="1:6">
      <c r="A101" s="10"/>
      <c r="B101" s="10"/>
      <c r="C101" s="10"/>
      <c r="D101" s="36"/>
      <c r="E101" s="10"/>
      <c r="F101" s="119"/>
    </row>
    <row r="102" spans="1:6">
      <c r="A102" s="10"/>
      <c r="B102" s="10"/>
      <c r="C102" s="10"/>
      <c r="D102" s="36"/>
      <c r="E102" s="10"/>
      <c r="F102" s="119"/>
    </row>
    <row r="103" spans="1:6">
      <c r="A103" s="10"/>
      <c r="B103" s="10"/>
      <c r="C103" s="10"/>
      <c r="D103" s="36"/>
      <c r="E103" s="10"/>
      <c r="F103" s="119"/>
    </row>
    <row r="104" spans="1:6">
      <c r="A104" s="10"/>
      <c r="B104" s="10"/>
      <c r="C104" s="10"/>
      <c r="D104" s="36"/>
      <c r="E104" s="10"/>
      <c r="F104" s="119"/>
    </row>
    <row r="105" spans="1:6">
      <c r="A105" s="10"/>
      <c r="B105" s="10"/>
      <c r="C105" s="10"/>
      <c r="D105" s="36"/>
      <c r="E105" s="10"/>
      <c r="F105" s="119"/>
    </row>
    <row r="106" spans="1:6">
      <c r="A106" s="10"/>
      <c r="B106" s="10"/>
      <c r="C106" s="10"/>
      <c r="D106" s="36"/>
      <c r="E106" s="10"/>
      <c r="F106" s="119"/>
    </row>
    <row r="107" spans="1:6">
      <c r="A107" s="10"/>
      <c r="B107" s="10"/>
      <c r="C107" s="10"/>
      <c r="D107" s="36"/>
      <c r="E107" s="10"/>
      <c r="F107" s="119"/>
    </row>
    <row r="108" spans="1:6">
      <c r="A108" s="10"/>
      <c r="B108" s="10"/>
      <c r="C108" s="10"/>
      <c r="D108" s="36"/>
      <c r="E108" s="10"/>
      <c r="F108" s="119"/>
    </row>
    <row r="109" spans="1:6">
      <c r="D109" s="36"/>
    </row>
    <row r="110" spans="1:6">
      <c r="D110" s="36"/>
    </row>
    <row r="111" spans="1:6">
      <c r="D111" s="36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</sheetData>
  <mergeCells count="18">
    <mergeCell ref="D1:F1"/>
    <mergeCell ref="D2:F2"/>
    <mergeCell ref="A4:F4"/>
    <mergeCell ref="A3:F3"/>
    <mergeCell ref="A6:D6"/>
    <mergeCell ref="A5:H5"/>
    <mergeCell ref="E91:F91"/>
    <mergeCell ref="B92:C92"/>
    <mergeCell ref="E92:F92"/>
    <mergeCell ref="B91:C91"/>
    <mergeCell ref="A7:F7"/>
    <mergeCell ref="A8:F8"/>
    <mergeCell ref="A9:F9"/>
    <mergeCell ref="A10:F10"/>
    <mergeCell ref="D11:F11"/>
    <mergeCell ref="B56:C56"/>
    <mergeCell ref="B89:C89"/>
    <mergeCell ref="B12:C12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zoomScaleNormal="100" workbookViewId="0">
      <selection activeCell="H52" sqref="H52"/>
    </sheetView>
  </sheetViews>
  <sheetFormatPr defaultRowHeight="15"/>
  <cols>
    <col min="1" max="1" width="7.5703125" style="76" customWidth="1"/>
    <col min="2" max="4" width="9.140625" style="76"/>
    <col min="5" max="5" width="16.42578125" style="76" customWidth="1"/>
    <col min="6" max="6" width="10.28515625" style="76" customWidth="1"/>
    <col min="7" max="7" width="13.42578125" style="76" customWidth="1"/>
    <col min="8" max="8" width="14.5703125" style="76" customWidth="1"/>
    <col min="9" max="16384" width="9.140625" style="76"/>
  </cols>
  <sheetData>
    <row r="1" spans="1:8" ht="15.75">
      <c r="A1" s="157" t="s">
        <v>123</v>
      </c>
      <c r="B1" s="158"/>
      <c r="C1" s="158"/>
      <c r="D1" s="158"/>
      <c r="E1" s="158"/>
      <c r="F1" s="158"/>
      <c r="G1" s="158"/>
      <c r="H1" s="158"/>
    </row>
    <row r="2" spans="1:8">
      <c r="A2" s="159" t="s">
        <v>124</v>
      </c>
      <c r="B2" s="160"/>
      <c r="C2" s="160"/>
      <c r="D2" s="160"/>
      <c r="E2" s="160"/>
      <c r="F2" s="160"/>
      <c r="G2" s="160"/>
      <c r="H2" s="160"/>
    </row>
    <row r="3" spans="1:8">
      <c r="A3" s="161"/>
      <c r="B3" s="162"/>
      <c r="C3" s="162"/>
      <c r="D3" s="162"/>
      <c r="E3" s="162"/>
      <c r="F3" s="162"/>
      <c r="G3" s="162"/>
      <c r="H3" s="162"/>
    </row>
    <row r="4" spans="1:8">
      <c r="A4" s="163" t="s">
        <v>125</v>
      </c>
      <c r="B4" s="164"/>
      <c r="C4" s="164"/>
      <c r="D4" s="164"/>
      <c r="E4" s="164"/>
      <c r="F4" s="164"/>
      <c r="G4" s="164"/>
      <c r="H4" s="164"/>
    </row>
    <row r="5" spans="1:8">
      <c r="A5" s="163" t="s">
        <v>245</v>
      </c>
      <c r="B5" s="164"/>
      <c r="C5" s="164"/>
      <c r="D5" s="164"/>
      <c r="E5" s="164"/>
      <c r="F5" s="164"/>
      <c r="G5" s="164"/>
      <c r="H5" s="164"/>
    </row>
    <row r="6" spans="1:8">
      <c r="A6" s="165" t="s">
        <v>246</v>
      </c>
      <c r="B6" s="162"/>
      <c r="C6" s="162"/>
      <c r="D6" s="162"/>
      <c r="E6" s="162"/>
      <c r="F6" s="162"/>
      <c r="G6" s="162"/>
      <c r="H6" s="162"/>
    </row>
    <row r="7" spans="1:8">
      <c r="A7" s="166" t="s">
        <v>1</v>
      </c>
      <c r="B7" s="167"/>
      <c r="C7" s="167"/>
      <c r="D7" s="167"/>
      <c r="E7" s="167"/>
      <c r="F7" s="167"/>
      <c r="G7" s="167"/>
      <c r="H7" s="167"/>
    </row>
    <row r="8" spans="1:8" s="78" customFormat="1" ht="14.25">
      <c r="A8" s="168" t="s">
        <v>241</v>
      </c>
      <c r="B8" s="167"/>
      <c r="C8" s="167"/>
      <c r="D8" s="167"/>
      <c r="E8" s="167"/>
      <c r="F8" s="167"/>
      <c r="G8" s="167"/>
      <c r="H8" s="167"/>
    </row>
    <row r="9" spans="1:8" s="79" customFormat="1" ht="38.25">
      <c r="A9" s="82" t="s">
        <v>2</v>
      </c>
      <c r="B9" s="170" t="s">
        <v>3</v>
      </c>
      <c r="C9" s="171"/>
      <c r="D9" s="171"/>
      <c r="E9" s="171"/>
      <c r="F9" s="82" t="s">
        <v>126</v>
      </c>
      <c r="G9" s="82" t="s">
        <v>127</v>
      </c>
      <c r="H9" s="82" t="s">
        <v>128</v>
      </c>
    </row>
    <row r="10" spans="1:8">
      <c r="A10" s="83" t="s">
        <v>5</v>
      </c>
      <c r="B10" s="172" t="s">
        <v>129</v>
      </c>
      <c r="C10" s="173"/>
      <c r="D10" s="173"/>
      <c r="E10" s="173"/>
      <c r="F10" s="84"/>
      <c r="G10" s="111">
        <f>SUM(G11+G23)</f>
        <v>196656.04000000004</v>
      </c>
      <c r="H10" s="111">
        <f>SUM(H11+H23)</f>
        <v>319290.00999999995</v>
      </c>
    </row>
    <row r="11" spans="1:8">
      <c r="A11" s="85" t="s">
        <v>6</v>
      </c>
      <c r="B11" s="174" t="s">
        <v>130</v>
      </c>
      <c r="C11" s="174"/>
      <c r="D11" s="174"/>
      <c r="E11" s="174"/>
      <c r="F11" s="86"/>
      <c r="G11" s="111">
        <f>SUM(G12:G15)</f>
        <v>167842.63</v>
      </c>
      <c r="H11" s="84">
        <f>SUM(H12:H15)</f>
        <v>210313.05</v>
      </c>
    </row>
    <row r="12" spans="1:8">
      <c r="A12" s="85" t="s">
        <v>131</v>
      </c>
      <c r="B12" s="174" t="s">
        <v>80</v>
      </c>
      <c r="C12" s="174"/>
      <c r="D12" s="174"/>
      <c r="E12" s="174"/>
      <c r="F12" s="86"/>
      <c r="G12" s="87"/>
      <c r="H12" s="129">
        <v>18479</v>
      </c>
    </row>
    <row r="13" spans="1:8">
      <c r="A13" s="85" t="s">
        <v>132</v>
      </c>
      <c r="B13" s="169" t="s">
        <v>133</v>
      </c>
      <c r="C13" s="169"/>
      <c r="D13" s="169"/>
      <c r="E13" s="169"/>
      <c r="F13" s="88"/>
      <c r="G13" s="110">
        <v>160567.03</v>
      </c>
      <c r="H13" s="110">
        <v>182133.25</v>
      </c>
    </row>
    <row r="14" spans="1:8">
      <c r="A14" s="85" t="s">
        <v>134</v>
      </c>
      <c r="B14" s="169" t="s">
        <v>135</v>
      </c>
      <c r="C14" s="169"/>
      <c r="D14" s="169"/>
      <c r="E14" s="169"/>
      <c r="F14" s="86"/>
      <c r="G14" s="88"/>
      <c r="H14" s="88"/>
    </row>
    <row r="15" spans="1:8">
      <c r="A15" s="85" t="s">
        <v>136</v>
      </c>
      <c r="B15" s="169" t="s">
        <v>137</v>
      </c>
      <c r="C15" s="169"/>
      <c r="D15" s="169"/>
      <c r="E15" s="169"/>
      <c r="F15" s="88"/>
      <c r="G15" s="110">
        <v>7275.6</v>
      </c>
      <c r="H15" s="110">
        <v>9700.7999999999993</v>
      </c>
    </row>
    <row r="16" spans="1:8">
      <c r="A16" s="85" t="s">
        <v>9</v>
      </c>
      <c r="B16" s="169" t="s">
        <v>138</v>
      </c>
      <c r="C16" s="169"/>
      <c r="D16" s="169"/>
      <c r="E16" s="169"/>
      <c r="F16" s="86"/>
      <c r="G16" s="111">
        <f>SUM(G17+G20)</f>
        <v>0</v>
      </c>
      <c r="H16" s="111">
        <f>SUM(H17+H20)</f>
        <v>0</v>
      </c>
    </row>
    <row r="17" spans="1:8">
      <c r="A17" s="105" t="s">
        <v>10</v>
      </c>
      <c r="B17" s="175" t="s">
        <v>231</v>
      </c>
      <c r="C17" s="176"/>
      <c r="D17" s="176"/>
      <c r="E17" s="177"/>
      <c r="F17" s="86"/>
      <c r="G17" s="111">
        <f>SUM(G18:G19)</f>
        <v>0</v>
      </c>
      <c r="H17" s="111">
        <f>SUM(H18:H19)</f>
        <v>0</v>
      </c>
    </row>
    <row r="18" spans="1:8">
      <c r="A18" s="105" t="s">
        <v>227</v>
      </c>
      <c r="B18" s="175" t="s">
        <v>232</v>
      </c>
      <c r="C18" s="176"/>
      <c r="D18" s="176"/>
      <c r="E18" s="177"/>
      <c r="F18" s="86"/>
      <c r="G18" s="111"/>
      <c r="H18" s="111"/>
    </row>
    <row r="19" spans="1:8">
      <c r="A19" s="105" t="s">
        <v>228</v>
      </c>
      <c r="B19" s="175" t="s">
        <v>233</v>
      </c>
      <c r="C19" s="176"/>
      <c r="D19" s="176"/>
      <c r="E19" s="177"/>
      <c r="F19" s="86"/>
      <c r="G19" s="111"/>
      <c r="H19" s="111"/>
    </row>
    <row r="20" spans="1:8">
      <c r="A20" s="105" t="s">
        <v>11</v>
      </c>
      <c r="B20" s="175" t="s">
        <v>234</v>
      </c>
      <c r="C20" s="176"/>
      <c r="D20" s="176"/>
      <c r="E20" s="177"/>
      <c r="F20" s="86"/>
      <c r="G20" s="111">
        <f>SUM(G21:G22)</f>
        <v>0</v>
      </c>
      <c r="H20" s="111">
        <f>SUM(H21:H22)</f>
        <v>0</v>
      </c>
    </row>
    <row r="21" spans="1:8">
      <c r="A21" s="105" t="s">
        <v>229</v>
      </c>
      <c r="B21" s="175" t="s">
        <v>235</v>
      </c>
      <c r="C21" s="176"/>
      <c r="D21" s="176"/>
      <c r="E21" s="177"/>
      <c r="F21" s="86"/>
      <c r="G21" s="84"/>
      <c r="H21" s="84"/>
    </row>
    <row r="22" spans="1:8">
      <c r="A22" s="105" t="s">
        <v>230</v>
      </c>
      <c r="B22" s="175" t="s">
        <v>236</v>
      </c>
      <c r="C22" s="176"/>
      <c r="D22" s="176"/>
      <c r="E22" s="177"/>
      <c r="F22" s="86"/>
      <c r="G22" s="84"/>
      <c r="H22" s="84"/>
    </row>
    <row r="23" spans="1:8">
      <c r="A23" s="85" t="s">
        <v>13</v>
      </c>
      <c r="B23" s="169" t="s">
        <v>139</v>
      </c>
      <c r="C23" s="169"/>
      <c r="D23" s="169"/>
      <c r="E23" s="169"/>
      <c r="F23" s="86"/>
      <c r="G23" s="111">
        <f>SUM(G24:G25)</f>
        <v>28813.410000000033</v>
      </c>
      <c r="H23" s="84">
        <f>SUM(H24:H25)</f>
        <v>108976.95999999996</v>
      </c>
    </row>
    <row r="24" spans="1:8">
      <c r="A24" s="85" t="s">
        <v>140</v>
      </c>
      <c r="B24" s="169" t="s">
        <v>141</v>
      </c>
      <c r="C24" s="169"/>
      <c r="D24" s="169"/>
      <c r="E24" s="169"/>
      <c r="F24" s="88"/>
      <c r="G24" s="110">
        <v>1003505.02</v>
      </c>
      <c r="H24" s="88">
        <v>1165502.33</v>
      </c>
    </row>
    <row r="25" spans="1:8">
      <c r="A25" s="85" t="s">
        <v>142</v>
      </c>
      <c r="B25" s="169" t="s">
        <v>143</v>
      </c>
      <c r="C25" s="169"/>
      <c r="D25" s="169"/>
      <c r="E25" s="169"/>
      <c r="F25" s="88"/>
      <c r="G25" s="110">
        <v>-974691.61</v>
      </c>
      <c r="H25" s="110">
        <v>-1056525.3700000001</v>
      </c>
    </row>
    <row r="26" spans="1:8">
      <c r="A26" s="83" t="s">
        <v>17</v>
      </c>
      <c r="B26" s="172" t="s">
        <v>144</v>
      </c>
      <c r="C26" s="172"/>
      <c r="D26" s="172"/>
      <c r="E26" s="172"/>
      <c r="F26" s="84"/>
      <c r="G26" s="84">
        <f>SUM(G27:G40)</f>
        <v>172183.98</v>
      </c>
      <c r="H26" s="111">
        <f>SUM(H27:H39)</f>
        <v>287662.69</v>
      </c>
    </row>
    <row r="27" spans="1:8">
      <c r="A27" s="85" t="s">
        <v>6</v>
      </c>
      <c r="B27" s="169" t="s">
        <v>145</v>
      </c>
      <c r="C27" s="184"/>
      <c r="D27" s="184"/>
      <c r="E27" s="184"/>
      <c r="F27" s="86"/>
      <c r="G27" s="110">
        <v>90815.35</v>
      </c>
      <c r="H27" s="88">
        <v>114315.68</v>
      </c>
    </row>
    <row r="28" spans="1:8">
      <c r="A28" s="85" t="s">
        <v>9</v>
      </c>
      <c r="B28" s="169" t="s">
        <v>146</v>
      </c>
      <c r="C28" s="184"/>
      <c r="D28" s="184"/>
      <c r="E28" s="184"/>
      <c r="F28" s="86"/>
      <c r="G28" s="110">
        <v>12658.51</v>
      </c>
      <c r="H28" s="110">
        <v>16864.86</v>
      </c>
    </row>
    <row r="29" spans="1:8">
      <c r="A29" s="85" t="s">
        <v>13</v>
      </c>
      <c r="B29" s="169" t="s">
        <v>147</v>
      </c>
      <c r="C29" s="184"/>
      <c r="D29" s="184"/>
      <c r="E29" s="184"/>
      <c r="F29" s="86"/>
      <c r="G29" s="110">
        <v>6249.3</v>
      </c>
      <c r="H29" s="88">
        <v>9459.8700000000008</v>
      </c>
    </row>
    <row r="30" spans="1:8">
      <c r="A30" s="85" t="s">
        <v>18</v>
      </c>
      <c r="B30" s="174" t="s">
        <v>148</v>
      </c>
      <c r="C30" s="184"/>
      <c r="D30" s="184"/>
      <c r="E30" s="184"/>
      <c r="F30" s="86"/>
      <c r="G30" s="88"/>
      <c r="H30" s="88"/>
    </row>
    <row r="31" spans="1:8">
      <c r="A31" s="85" t="s">
        <v>21</v>
      </c>
      <c r="B31" s="174" t="s">
        <v>149</v>
      </c>
      <c r="C31" s="184"/>
      <c r="D31" s="184"/>
      <c r="E31" s="184"/>
      <c r="F31" s="86"/>
      <c r="G31" s="110">
        <v>720.82</v>
      </c>
      <c r="H31" s="88">
        <v>723.72</v>
      </c>
    </row>
    <row r="32" spans="1:8">
      <c r="A32" s="85" t="s">
        <v>150</v>
      </c>
      <c r="B32" s="174" t="s">
        <v>151</v>
      </c>
      <c r="C32" s="184"/>
      <c r="D32" s="184"/>
      <c r="E32" s="184"/>
      <c r="F32" s="86"/>
      <c r="G32" s="110"/>
      <c r="H32" s="110"/>
    </row>
    <row r="33" spans="1:8">
      <c r="A33" s="85" t="s">
        <v>152</v>
      </c>
      <c r="B33" s="174" t="s">
        <v>153</v>
      </c>
      <c r="C33" s="184"/>
      <c r="D33" s="184"/>
      <c r="E33" s="184"/>
      <c r="F33" s="86"/>
      <c r="G33" s="110">
        <v>4862.33</v>
      </c>
      <c r="H33" s="88">
        <v>5079.54</v>
      </c>
    </row>
    <row r="34" spans="1:8">
      <c r="A34" s="85" t="s">
        <v>154</v>
      </c>
      <c r="B34" s="169" t="s">
        <v>155</v>
      </c>
      <c r="C34" s="184"/>
      <c r="D34" s="184"/>
      <c r="E34" s="184"/>
      <c r="F34" s="86"/>
      <c r="G34" s="110">
        <v>1104.29</v>
      </c>
      <c r="H34" s="88">
        <v>95465.4</v>
      </c>
    </row>
    <row r="35" spans="1:8" ht="25.5" customHeight="1">
      <c r="A35" s="85" t="s">
        <v>156</v>
      </c>
      <c r="B35" s="174" t="s">
        <v>157</v>
      </c>
      <c r="C35" s="184"/>
      <c r="D35" s="184"/>
      <c r="E35" s="184"/>
      <c r="F35" s="86"/>
      <c r="G35" s="110">
        <v>7892.6</v>
      </c>
      <c r="H35" s="110">
        <v>10765.73</v>
      </c>
    </row>
    <row r="36" spans="1:8">
      <c r="A36" s="85" t="s">
        <v>158</v>
      </c>
      <c r="B36" s="169" t="s">
        <v>159</v>
      </c>
      <c r="C36" s="171"/>
      <c r="D36" s="171"/>
      <c r="E36" s="171"/>
      <c r="F36" s="86"/>
      <c r="G36" s="88"/>
      <c r="H36" s="88"/>
    </row>
    <row r="37" spans="1:8">
      <c r="A37" s="85" t="s">
        <v>160</v>
      </c>
      <c r="B37" s="169" t="s">
        <v>161</v>
      </c>
      <c r="C37" s="184"/>
      <c r="D37" s="184"/>
      <c r="E37" s="184"/>
      <c r="F37" s="86"/>
      <c r="G37" s="88">
        <v>1089.44</v>
      </c>
      <c r="H37" s="110"/>
    </row>
    <row r="38" spans="1:8">
      <c r="A38" s="85" t="s">
        <v>162</v>
      </c>
      <c r="B38" s="169" t="s">
        <v>163</v>
      </c>
      <c r="C38" s="184"/>
      <c r="D38" s="184"/>
      <c r="E38" s="184"/>
      <c r="F38" s="86"/>
      <c r="G38" s="88"/>
      <c r="H38" s="88"/>
    </row>
    <row r="39" spans="1:8">
      <c r="A39" s="85" t="s">
        <v>164</v>
      </c>
      <c r="B39" s="169" t="s">
        <v>165</v>
      </c>
      <c r="C39" s="184"/>
      <c r="D39" s="184"/>
      <c r="E39" s="184"/>
      <c r="F39" s="86"/>
      <c r="G39" s="110">
        <v>25402.71</v>
      </c>
      <c r="H39" s="88">
        <v>34987.89</v>
      </c>
    </row>
    <row r="40" spans="1:8">
      <c r="A40" s="85" t="s">
        <v>166</v>
      </c>
      <c r="B40" s="181" t="s">
        <v>167</v>
      </c>
      <c r="C40" s="187"/>
      <c r="D40" s="187"/>
      <c r="E40" s="188"/>
      <c r="F40" s="86"/>
      <c r="G40" s="125">
        <f>SUM(G41:G42)</f>
        <v>21388.63</v>
      </c>
      <c r="H40" s="125">
        <f>SUM(H41:H42)</f>
        <v>-24354.05</v>
      </c>
    </row>
    <row r="41" spans="1:8">
      <c r="A41" s="105" t="s">
        <v>237</v>
      </c>
      <c r="B41" s="181" t="s">
        <v>239</v>
      </c>
      <c r="C41" s="182"/>
      <c r="D41" s="182"/>
      <c r="E41" s="183"/>
      <c r="F41" s="86"/>
      <c r="G41" s="88"/>
      <c r="H41" s="88"/>
    </row>
    <row r="42" spans="1:8">
      <c r="A42" s="105" t="s">
        <v>238</v>
      </c>
      <c r="B42" s="181" t="s">
        <v>240</v>
      </c>
      <c r="C42" s="182"/>
      <c r="D42" s="182"/>
      <c r="E42" s="183"/>
      <c r="F42" s="86"/>
      <c r="G42" s="110">
        <v>21388.63</v>
      </c>
      <c r="H42" s="110">
        <v>-24354.05</v>
      </c>
    </row>
    <row r="43" spans="1:8">
      <c r="A43" s="84" t="s">
        <v>22</v>
      </c>
      <c r="B43" s="178" t="s">
        <v>168</v>
      </c>
      <c r="C43" s="179"/>
      <c r="D43" s="179"/>
      <c r="E43" s="180"/>
      <c r="F43" s="87"/>
      <c r="G43" s="84">
        <f>SUM(G10-G26)</f>
        <v>24472.060000000027</v>
      </c>
      <c r="H43" s="111">
        <f>SUM(H10-H26+H40)</f>
        <v>7273.2699999999495</v>
      </c>
    </row>
    <row r="44" spans="1:8">
      <c r="A44" s="84" t="s">
        <v>24</v>
      </c>
      <c r="B44" s="186" t="s">
        <v>169</v>
      </c>
      <c r="C44" s="179"/>
      <c r="D44" s="179"/>
      <c r="E44" s="180"/>
      <c r="F44" s="90"/>
      <c r="G44" s="111">
        <f>SUM(G45+-G46-G47)</f>
        <v>-21706.240000000002</v>
      </c>
      <c r="H44" s="111">
        <v>-7794.99</v>
      </c>
    </row>
    <row r="45" spans="1:8">
      <c r="A45" s="88" t="s">
        <v>170</v>
      </c>
      <c r="B45" s="181" t="s">
        <v>171</v>
      </c>
      <c r="C45" s="187"/>
      <c r="D45" s="187"/>
      <c r="E45" s="188"/>
      <c r="F45" s="89"/>
      <c r="G45" s="88">
        <v>51.69</v>
      </c>
      <c r="H45" s="88">
        <v>60.07</v>
      </c>
    </row>
    <row r="46" spans="1:8">
      <c r="A46" s="88" t="s">
        <v>9</v>
      </c>
      <c r="B46" s="181" t="s">
        <v>172</v>
      </c>
      <c r="C46" s="187"/>
      <c r="D46" s="187"/>
      <c r="E46" s="188"/>
      <c r="F46" s="89"/>
      <c r="G46" s="88"/>
      <c r="H46" s="88">
        <v>-60.07</v>
      </c>
    </row>
    <row r="47" spans="1:8">
      <c r="A47" s="88" t="s">
        <v>173</v>
      </c>
      <c r="B47" s="181" t="s">
        <v>174</v>
      </c>
      <c r="C47" s="187"/>
      <c r="D47" s="187"/>
      <c r="E47" s="188"/>
      <c r="F47" s="89"/>
      <c r="G47" s="110">
        <v>21757.93</v>
      </c>
      <c r="H47" s="110">
        <v>-7794.99</v>
      </c>
    </row>
    <row r="48" spans="1:8" ht="27" customHeight="1">
      <c r="A48" s="84" t="s">
        <v>82</v>
      </c>
      <c r="B48" s="194" t="s">
        <v>175</v>
      </c>
      <c r="C48" s="192"/>
      <c r="D48" s="192"/>
      <c r="E48" s="193"/>
      <c r="F48" s="90"/>
      <c r="G48" s="111">
        <v>-6.09</v>
      </c>
      <c r="H48" s="111">
        <v>7.43</v>
      </c>
    </row>
    <row r="49" spans="1:8" ht="27" customHeight="1">
      <c r="A49" s="84" t="s">
        <v>102</v>
      </c>
      <c r="B49" s="194" t="s">
        <v>176</v>
      </c>
      <c r="C49" s="192"/>
      <c r="D49" s="192"/>
      <c r="E49" s="193"/>
      <c r="F49" s="90"/>
      <c r="G49" s="111"/>
      <c r="H49" s="111">
        <v>0</v>
      </c>
    </row>
    <row r="50" spans="1:8">
      <c r="A50" s="84" t="s">
        <v>112</v>
      </c>
      <c r="B50" s="178" t="s">
        <v>177</v>
      </c>
      <c r="C50" s="179"/>
      <c r="D50" s="179"/>
      <c r="E50" s="180"/>
      <c r="F50" s="90"/>
      <c r="G50" s="111">
        <v>0</v>
      </c>
      <c r="H50" s="111">
        <v>0</v>
      </c>
    </row>
    <row r="51" spans="1:8" ht="21.75" customHeight="1">
      <c r="A51" s="84" t="s">
        <v>178</v>
      </c>
      <c r="B51" s="191" t="s">
        <v>179</v>
      </c>
      <c r="C51" s="192"/>
      <c r="D51" s="192"/>
      <c r="E51" s="193"/>
      <c r="F51" s="90"/>
      <c r="G51" s="111">
        <f>SUM(G43+G44+G48+G49)</f>
        <v>2759.730000000025</v>
      </c>
      <c r="H51" s="84">
        <v>-514.29</v>
      </c>
    </row>
    <row r="52" spans="1:8">
      <c r="A52" s="84" t="s">
        <v>6</v>
      </c>
      <c r="B52" s="186" t="s">
        <v>180</v>
      </c>
      <c r="C52" s="179"/>
      <c r="D52" s="179"/>
      <c r="E52" s="180"/>
      <c r="F52" s="90"/>
      <c r="G52" s="84">
        <v>0</v>
      </c>
      <c r="H52" s="84">
        <v>0</v>
      </c>
    </row>
    <row r="53" spans="1:8">
      <c r="A53" s="84" t="s">
        <v>181</v>
      </c>
      <c r="B53" s="178" t="s">
        <v>182</v>
      </c>
      <c r="C53" s="179"/>
      <c r="D53" s="179"/>
      <c r="E53" s="180"/>
      <c r="F53" s="90"/>
      <c r="G53" s="111">
        <f>SUM(G51-G52)</f>
        <v>2759.730000000025</v>
      </c>
      <c r="H53" s="84">
        <f>SUM(H51-H52)</f>
        <v>-514.29</v>
      </c>
    </row>
    <row r="54" spans="1:8">
      <c r="A54" s="88" t="s">
        <v>6</v>
      </c>
      <c r="B54" s="181" t="s">
        <v>183</v>
      </c>
      <c r="C54" s="187"/>
      <c r="D54" s="187"/>
      <c r="E54" s="188"/>
      <c r="F54" s="89"/>
      <c r="G54" s="110">
        <v>0</v>
      </c>
      <c r="H54" s="110">
        <v>0</v>
      </c>
    </row>
    <row r="55" spans="1:8">
      <c r="A55" s="88" t="s">
        <v>9</v>
      </c>
      <c r="B55" s="181" t="s">
        <v>184</v>
      </c>
      <c r="C55" s="187"/>
      <c r="D55" s="187"/>
      <c r="E55" s="188"/>
      <c r="F55" s="89"/>
      <c r="G55" s="110">
        <v>0</v>
      </c>
      <c r="H55" s="110">
        <v>0</v>
      </c>
    </row>
    <row r="56" spans="1:8">
      <c r="A56" s="80"/>
      <c r="B56" s="80"/>
      <c r="C56" s="80"/>
      <c r="F56" s="81"/>
      <c r="G56" s="81"/>
      <c r="H56" s="81"/>
    </row>
    <row r="57" spans="1:8" ht="15.75" customHeight="1">
      <c r="A57" s="130" t="s">
        <v>242</v>
      </c>
      <c r="B57" s="130"/>
      <c r="C57" s="130"/>
      <c r="D57" s="130"/>
      <c r="E57" s="130"/>
      <c r="F57" s="127"/>
      <c r="G57" s="189" t="s">
        <v>243</v>
      </c>
      <c r="H57" s="189"/>
    </row>
    <row r="58" spans="1:8" s="78" customFormat="1" ht="14.25">
      <c r="A58" s="190" t="s">
        <v>185</v>
      </c>
      <c r="B58" s="190"/>
      <c r="C58" s="190"/>
      <c r="D58" s="190"/>
      <c r="E58" s="190"/>
      <c r="F58" s="190"/>
      <c r="G58" s="185" t="s">
        <v>25</v>
      </c>
      <c r="H58" s="185"/>
    </row>
  </sheetData>
  <mergeCells count="59">
    <mergeCell ref="B18:E18"/>
    <mergeCell ref="B19:E19"/>
    <mergeCell ref="B20:E20"/>
    <mergeCell ref="B21:E21"/>
    <mergeCell ref="A58:F58"/>
    <mergeCell ref="B51:E51"/>
    <mergeCell ref="B38:E38"/>
    <mergeCell ref="B39:E39"/>
    <mergeCell ref="B40:E40"/>
    <mergeCell ref="B43:E43"/>
    <mergeCell ref="B44:E44"/>
    <mergeCell ref="B45:E45"/>
    <mergeCell ref="B46:E46"/>
    <mergeCell ref="B47:E47"/>
    <mergeCell ref="B48:E48"/>
    <mergeCell ref="B49:E49"/>
    <mergeCell ref="G58:H58"/>
    <mergeCell ref="B52:E52"/>
    <mergeCell ref="B53:E53"/>
    <mergeCell ref="B54:E54"/>
    <mergeCell ref="B55:E55"/>
    <mergeCell ref="G57:H57"/>
    <mergeCell ref="A57:E57"/>
    <mergeCell ref="B50:E50"/>
    <mergeCell ref="B41:E41"/>
    <mergeCell ref="B42:E42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A6:H6"/>
    <mergeCell ref="A7:H7"/>
    <mergeCell ref="A8:H8"/>
    <mergeCell ref="B25:E25"/>
    <mergeCell ref="B9:E9"/>
    <mergeCell ref="B10:E10"/>
    <mergeCell ref="B11:E11"/>
    <mergeCell ref="B12:E12"/>
    <mergeCell ref="B13:E13"/>
    <mergeCell ref="B14:E14"/>
    <mergeCell ref="B15:E15"/>
    <mergeCell ref="B16:E16"/>
    <mergeCell ref="B23:E23"/>
    <mergeCell ref="B24:E24"/>
    <mergeCell ref="B22:E22"/>
    <mergeCell ref="B17:E17"/>
    <mergeCell ref="A1:H1"/>
    <mergeCell ref="A2:H2"/>
    <mergeCell ref="A3:H3"/>
    <mergeCell ref="A4:H4"/>
    <mergeCell ref="A5:H5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I18" sqref="I18"/>
    </sheetView>
  </sheetViews>
  <sheetFormatPr defaultRowHeight="15"/>
  <cols>
    <col min="1" max="1" width="4.85546875" style="91" customWidth="1"/>
    <col min="2" max="2" width="29.42578125" style="77" customWidth="1"/>
    <col min="3" max="3" width="10.28515625" style="77" customWidth="1"/>
    <col min="4" max="4" width="10.42578125" style="77" customWidth="1"/>
    <col min="5" max="5" width="10.28515625" style="77" customWidth="1"/>
    <col min="6" max="6" width="8.5703125" style="77" customWidth="1"/>
    <col min="7" max="7" width="9.42578125" style="77" customWidth="1"/>
    <col min="8" max="8" width="8.7109375" style="77" customWidth="1"/>
    <col min="9" max="9" width="10.5703125" style="77" customWidth="1"/>
    <col min="10" max="10" width="11.140625" style="77" customWidth="1"/>
    <col min="11" max="11" width="9.140625" style="77" customWidth="1"/>
    <col min="12" max="12" width="8.7109375" style="77" customWidth="1"/>
    <col min="13" max="13" width="10.7109375" style="77" customWidth="1"/>
    <col min="14" max="16384" width="9.140625" style="77"/>
  </cols>
  <sheetData>
    <row r="1" spans="1:13" ht="12" customHeight="1"/>
    <row r="2" spans="1:13">
      <c r="A2" s="195" t="s">
        <v>191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1.25" customHeight="1"/>
    <row r="4" spans="1:13">
      <c r="A4" s="197" t="s">
        <v>2</v>
      </c>
      <c r="B4" s="197" t="s">
        <v>192</v>
      </c>
      <c r="C4" s="197" t="s">
        <v>193</v>
      </c>
      <c r="D4" s="197" t="s">
        <v>194</v>
      </c>
      <c r="E4" s="197"/>
      <c r="F4" s="197"/>
      <c r="G4" s="197"/>
      <c r="H4" s="197"/>
      <c r="I4" s="197"/>
      <c r="J4" s="198"/>
      <c r="K4" s="198"/>
      <c r="L4" s="197"/>
      <c r="M4" s="197" t="s">
        <v>195</v>
      </c>
    </row>
    <row r="5" spans="1:13" ht="87.75" customHeight="1">
      <c r="A5" s="197"/>
      <c r="B5" s="197"/>
      <c r="C5" s="197"/>
      <c r="D5" s="95" t="s">
        <v>222</v>
      </c>
      <c r="E5" s="95" t="s">
        <v>196</v>
      </c>
      <c r="F5" s="95" t="s">
        <v>219</v>
      </c>
      <c r="G5" s="95" t="s">
        <v>197</v>
      </c>
      <c r="H5" s="95" t="s">
        <v>215</v>
      </c>
      <c r="I5" s="96" t="s">
        <v>198</v>
      </c>
      <c r="J5" s="95" t="s">
        <v>199</v>
      </c>
      <c r="K5" s="97" t="s">
        <v>200</v>
      </c>
      <c r="L5" s="98" t="s">
        <v>201</v>
      </c>
      <c r="M5" s="197"/>
    </row>
    <row r="6" spans="1:13" ht="12" customHeight="1">
      <c r="A6" s="95">
        <v>1</v>
      </c>
      <c r="B6" s="95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95">
        <v>8</v>
      </c>
      <c r="I6" s="95">
        <v>9</v>
      </c>
      <c r="J6" s="95">
        <v>10</v>
      </c>
      <c r="K6" s="102" t="s">
        <v>202</v>
      </c>
      <c r="L6" s="95">
        <v>12</v>
      </c>
      <c r="M6" s="95">
        <v>13</v>
      </c>
    </row>
    <row r="7" spans="1:13" ht="54.75" customHeight="1">
      <c r="A7" s="95" t="s">
        <v>186</v>
      </c>
      <c r="B7" s="99" t="s">
        <v>203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11.25" customHeight="1">
      <c r="A8" s="100" t="s">
        <v>204</v>
      </c>
      <c r="B8" s="101" t="s">
        <v>205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3" ht="12.75" customHeight="1">
      <c r="A9" s="100" t="s">
        <v>206</v>
      </c>
      <c r="B9" s="101" t="s">
        <v>207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3" ht="57.75" customHeight="1">
      <c r="A10" s="95" t="s">
        <v>187</v>
      </c>
      <c r="B10" s="99" t="s">
        <v>208</v>
      </c>
      <c r="C10" s="113">
        <f>SUM(C11:C12)</f>
        <v>71974.7</v>
      </c>
      <c r="D10" s="113">
        <f t="shared" ref="D10:L10" si="0">SUM(D11:D12)</f>
        <v>30200</v>
      </c>
      <c r="E10" s="113">
        <f t="shared" si="0"/>
        <v>0</v>
      </c>
      <c r="F10" s="113">
        <f t="shared" si="0"/>
        <v>0</v>
      </c>
      <c r="G10" s="113">
        <f t="shared" si="0"/>
        <v>0</v>
      </c>
      <c r="H10" s="113">
        <f t="shared" si="0"/>
        <v>0</v>
      </c>
      <c r="I10" s="113">
        <f t="shared" si="0"/>
        <v>34815.96</v>
      </c>
      <c r="J10" s="113">
        <f t="shared" si="0"/>
        <v>0</v>
      </c>
      <c r="K10" s="113">
        <f t="shared" si="0"/>
        <v>0</v>
      </c>
      <c r="L10" s="113">
        <f t="shared" si="0"/>
        <v>0</v>
      </c>
      <c r="M10" s="113">
        <f>SUM(C10+D10+E10-I10-K10)</f>
        <v>67358.739999999991</v>
      </c>
    </row>
    <row r="11" spans="1:13" ht="11.25" customHeight="1">
      <c r="A11" s="100" t="s">
        <v>216</v>
      </c>
      <c r="B11" s="101" t="s">
        <v>205</v>
      </c>
      <c r="C11" s="112">
        <v>70994.12</v>
      </c>
      <c r="D11" s="112">
        <v>2500</v>
      </c>
      <c r="E11" s="112">
        <v>0</v>
      </c>
      <c r="F11" s="112">
        <v>0</v>
      </c>
      <c r="G11" s="112">
        <v>0</v>
      </c>
      <c r="H11" s="112">
        <v>0</v>
      </c>
      <c r="I11" s="112">
        <v>1827.71</v>
      </c>
      <c r="J11" s="112">
        <v>0</v>
      </c>
      <c r="K11" s="112">
        <v>0</v>
      </c>
      <c r="L11" s="112">
        <v>0</v>
      </c>
      <c r="M11" s="113">
        <f>SUM(C11+D11+E11-I11-K11)</f>
        <v>71666.409999999989</v>
      </c>
    </row>
    <row r="12" spans="1:13" ht="11.25" customHeight="1">
      <c r="A12" s="100" t="s">
        <v>217</v>
      </c>
      <c r="B12" s="101" t="s">
        <v>207</v>
      </c>
      <c r="C12" s="112">
        <v>980.58</v>
      </c>
      <c r="D12" s="112">
        <v>27700</v>
      </c>
      <c r="E12" s="112">
        <v>0</v>
      </c>
      <c r="F12" s="112">
        <v>0</v>
      </c>
      <c r="G12" s="112">
        <v>0</v>
      </c>
      <c r="H12" s="112">
        <v>0</v>
      </c>
      <c r="I12" s="112">
        <v>32988.25</v>
      </c>
      <c r="J12" s="112">
        <v>0</v>
      </c>
      <c r="K12" s="112">
        <v>0</v>
      </c>
      <c r="L12" s="112">
        <v>0</v>
      </c>
      <c r="M12" s="113">
        <f>SUM(C12+D12+E12-I12-K12)</f>
        <v>-4307.6699999999983</v>
      </c>
    </row>
    <row r="13" spans="1:13" ht="78" customHeight="1">
      <c r="A13" s="95" t="s">
        <v>188</v>
      </c>
      <c r="B13" s="99" t="s">
        <v>209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3">
      <c r="A14" s="100" t="s">
        <v>210</v>
      </c>
      <c r="B14" s="101" t="s">
        <v>205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</row>
    <row r="15" spans="1:13">
      <c r="A15" s="100" t="s">
        <v>218</v>
      </c>
      <c r="B15" s="101" t="s">
        <v>207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3" ht="12" customHeight="1">
      <c r="A16" s="95" t="s">
        <v>189</v>
      </c>
      <c r="B16" s="99" t="s">
        <v>211</v>
      </c>
      <c r="C16" s="113">
        <f t="shared" ref="C16:L16" si="1">SUM(C17:C18)</f>
        <v>54168.81</v>
      </c>
      <c r="D16" s="113">
        <f t="shared" si="1"/>
        <v>0</v>
      </c>
      <c r="E16" s="113">
        <f t="shared" si="1"/>
        <v>0</v>
      </c>
      <c r="F16" s="113">
        <f t="shared" si="1"/>
        <v>0</v>
      </c>
      <c r="G16" s="113">
        <f t="shared" si="1"/>
        <v>0</v>
      </c>
      <c r="H16" s="113">
        <f t="shared" si="1"/>
        <v>0</v>
      </c>
      <c r="I16" s="113">
        <f t="shared" si="1"/>
        <v>2425.1999999999998</v>
      </c>
      <c r="J16" s="113">
        <f t="shared" si="1"/>
        <v>0</v>
      </c>
      <c r="K16" s="113">
        <f t="shared" si="1"/>
        <v>0</v>
      </c>
      <c r="L16" s="113">
        <f t="shared" si="1"/>
        <v>0</v>
      </c>
      <c r="M16" s="113">
        <f>SUM(C16+D16+E16-I16-K16)</f>
        <v>51743.61</v>
      </c>
    </row>
    <row r="17" spans="1:13">
      <c r="A17" s="100" t="s">
        <v>212</v>
      </c>
      <c r="B17" s="101" t="s">
        <v>205</v>
      </c>
      <c r="C17" s="112">
        <v>54168.81</v>
      </c>
      <c r="D17" s="112">
        <v>0</v>
      </c>
      <c r="E17" s="112">
        <v>0</v>
      </c>
      <c r="F17" s="112">
        <v>0</v>
      </c>
      <c r="G17" s="112">
        <v>0</v>
      </c>
      <c r="H17" s="112">
        <v>0</v>
      </c>
      <c r="I17" s="112">
        <v>2425.1999999999998</v>
      </c>
      <c r="J17" s="112">
        <v>0</v>
      </c>
      <c r="K17" s="112">
        <v>0</v>
      </c>
      <c r="L17" s="112">
        <v>0</v>
      </c>
      <c r="M17" s="113">
        <f t="shared" ref="M17" si="2">SUM(C17+D17-I17-K17)</f>
        <v>51743.61</v>
      </c>
    </row>
    <row r="18" spans="1:13">
      <c r="A18" s="100" t="s">
        <v>213</v>
      </c>
      <c r="B18" s="101" t="s">
        <v>207</v>
      </c>
      <c r="C18" s="112">
        <v>0</v>
      </c>
      <c r="D18" s="112">
        <v>0</v>
      </c>
      <c r="E18" s="112">
        <v>0</v>
      </c>
      <c r="F18" s="112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3">
        <f>SUM(C18+D18+E18-I18-K18)</f>
        <v>0</v>
      </c>
    </row>
    <row r="19" spans="1:13">
      <c r="A19" s="95" t="s">
        <v>190</v>
      </c>
      <c r="B19" s="99" t="s">
        <v>214</v>
      </c>
      <c r="C19" s="114">
        <f>SUM(C10+C16)</f>
        <v>126143.51</v>
      </c>
      <c r="D19" s="114">
        <f t="shared" ref="D19:L19" si="3">SUM(D10+D16)</f>
        <v>30200</v>
      </c>
      <c r="E19" s="114">
        <f t="shared" si="3"/>
        <v>0</v>
      </c>
      <c r="F19" s="114">
        <f t="shared" si="3"/>
        <v>0</v>
      </c>
      <c r="G19" s="114">
        <f t="shared" si="3"/>
        <v>0</v>
      </c>
      <c r="H19" s="114">
        <f t="shared" si="3"/>
        <v>0</v>
      </c>
      <c r="I19" s="114">
        <f t="shared" si="3"/>
        <v>37241.159999999996</v>
      </c>
      <c r="J19" s="114">
        <f t="shared" si="3"/>
        <v>0</v>
      </c>
      <c r="K19" s="114">
        <f t="shared" si="3"/>
        <v>0</v>
      </c>
      <c r="L19" s="114">
        <f t="shared" si="3"/>
        <v>0</v>
      </c>
      <c r="M19" s="114">
        <f>SUM(M10+M16)</f>
        <v>119102.34999999999</v>
      </c>
    </row>
  </sheetData>
  <mergeCells count="6">
    <mergeCell ref="A2:M2"/>
    <mergeCell ref="A4:A5"/>
    <mergeCell ref="B4:B5"/>
    <mergeCell ref="C4:C5"/>
    <mergeCell ref="D4:L4"/>
    <mergeCell ref="M4:M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FINANSINĖS BŪKLĖS ATASKAITA</vt:lpstr>
      <vt:lpstr>VEIKLOS REZULTATŲ ATASKAITA</vt:lpstr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2015-10-19T13:12:30Z</cp:lastPrinted>
  <dcterms:created xsi:type="dcterms:W3CDTF">2011-05-23T14:14:31Z</dcterms:created>
  <dcterms:modified xsi:type="dcterms:W3CDTF">2016-10-13T12:26:04Z</dcterms:modified>
</cp:coreProperties>
</file>